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  <sheet name="Prac10" sheetId="13" r:id="rId13"/>
    <sheet name="Prac6_5" sheetId="14" r:id="rId14"/>
  </sheets>
  <definedNames>
    <definedName name="_xlnm.Print_Area" localSheetId="1">'Absol.poř.'!$A$1:$M$181</definedName>
    <definedName name="_xlnm.Print_Titles" localSheetId="1">'Absol.poř.'!$2:$3</definedName>
    <definedName name="_xlnm.Print_Area" localSheetId="10">'Body ZBP'!$A$1:$B$21</definedName>
    <definedName name="_xlnm.Print_Area" localSheetId="5">'Kat.'!$A$1:$C$15</definedName>
    <definedName name="_xlnm.Print_Area" localSheetId="0">'Kategorie'!$A$1:$K$190</definedName>
    <definedName name="_xlnm.Print_Titles" localSheetId="0">'Kategorie'!$3:$4</definedName>
    <definedName name="_xlnm.Print_Area" localSheetId="6">'RN HZM'!$A$1:$C$117</definedName>
    <definedName name="_xlnm.Print_Area" localSheetId="7">'RN HZZ'!$A$1:$C$130</definedName>
    <definedName name="_xlnm.Print_Area" localSheetId="8">'RN ZBPM'!$A$1:$C$113</definedName>
    <definedName name="_xlnm.Print_Area" localSheetId="9">'RN ZBPZ'!$A$1:$C$123</definedName>
    <definedName name="_xlnm.Print_Area" localSheetId="2">'St.list.'!$A$1:$E$180</definedName>
    <definedName name="_xlnm.Print_Titles" localSheetId="2">'St.list.'!$1:$3</definedName>
    <definedName name="_xlnm.Print_Area" localSheetId="4">'Stopky'!$A$1:$J$78</definedName>
    <definedName name="_xlnm.Print_Area" localSheetId="3">'Zadani_bezcu HZ + P'!$A$1:$K$47</definedName>
    <definedName name="Excel_BuiltIn_Print_Area">'Absol.poř.'!$A$1:$M$137</definedName>
    <definedName name="Excel_BuiltIn_Print_Area8">'St.list.'!$A$1:$E$35</definedName>
    <definedName name="Excel_BuiltIn_Print_Area_8">'St.list.'!$A$1:$E$29</definedName>
    <definedName name="Excel_BuiltIn_Print_Area_10">'Zadani_bezcu HZ + P'!$A$1:$I$47</definedName>
    <definedName name="Excel_BuiltIn_Print_Area_10_1">'Zadani_bezcu HZ + P'!$A$1:$M$47</definedName>
    <definedName name="Excel_BuiltIn_Print_Area_11_1">'Absol.poř.'!$A$1:$M$26</definedName>
    <definedName name="Excel_BuiltIn_Print_Area_10_1_1">'Absol.poř.'!$A$1:$M$26</definedName>
    <definedName name="Excel_BuiltIn_Print_Area_8_1">#REF!</definedName>
    <definedName name="Excel_BuiltIn_Print_Area_11_1_1">'Absol.poř.'!$A$1:$M$26</definedName>
    <definedName name="Excel_BuiltIn_Print_Area_8_1_1">#REF!</definedName>
    <definedName name="Excel_BuiltIn_Print_Area_8_1_11">#REF!</definedName>
  </definedNames>
  <calcPr fullCalcOnLoad="1"/>
</workbook>
</file>

<file path=xl/sharedStrings.xml><?xml version="1.0" encoding="utf-8"?>
<sst xmlns="http://schemas.openxmlformats.org/spreadsheetml/2006/main" count="3187" uniqueCount="957">
  <si>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</si>
  <si>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</si>
  <si>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</si>
  <si>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</si>
  <si>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</si>
  <si>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</si>
  <si>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</si>
  <si>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</si>
  <si>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</si>
  <si>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</si>
  <si>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 pořad.</t>
  </si>
  <si>
    <t>Kat. ZBP</t>
  </si>
  <si>
    <t>Čas</t>
  </si>
  <si>
    <t>Body ZBP</t>
  </si>
  <si>
    <t>Čas na 1km</t>
  </si>
  <si>
    <t>Míč</t>
  </si>
  <si>
    <t>Robert</t>
  </si>
  <si>
    <t>VSK Uni Brno</t>
  </si>
  <si>
    <t>m</t>
  </si>
  <si>
    <t>Bláha</t>
  </si>
  <si>
    <t>Tomáš</t>
  </si>
  <si>
    <t>AK Asics Krom</t>
  </si>
  <si>
    <t>Steiner</t>
  </si>
  <si>
    <t>UNI Brno</t>
  </si>
  <si>
    <t>Martínek</t>
  </si>
  <si>
    <t>Jan</t>
  </si>
  <si>
    <t>Slavkov</t>
  </si>
  <si>
    <t>Novotný</t>
  </si>
  <si>
    <t>Ondřej</t>
  </si>
  <si>
    <t>Hrdina</t>
  </si>
  <si>
    <t>Pavel</t>
  </si>
  <si>
    <t>AK Perná</t>
  </si>
  <si>
    <t>Kerstinger</t>
  </si>
  <si>
    <t>Andreas</t>
  </si>
  <si>
    <t>Austria</t>
  </si>
  <si>
    <t>Dvořák</t>
  </si>
  <si>
    <t>Prostějov</t>
  </si>
  <si>
    <t>Lysák</t>
  </si>
  <si>
    <t>Vlastimil</t>
  </si>
  <si>
    <t>STAR TRAC</t>
  </si>
  <si>
    <t>Holzmann</t>
  </si>
  <si>
    <t>Markus</t>
  </si>
  <si>
    <t>LAC Harlekin</t>
  </si>
  <si>
    <t>Šitka</t>
  </si>
  <si>
    <t>Josef</t>
  </si>
  <si>
    <t>MK Seip Ostrava</t>
  </si>
  <si>
    <t>Koudelka</t>
  </si>
  <si>
    <t>Lukáš</t>
  </si>
  <si>
    <t>SK Olšany</t>
  </si>
  <si>
    <t>Pospíchal</t>
  </si>
  <si>
    <t>Vladimír</t>
  </si>
  <si>
    <t>Brno</t>
  </si>
  <si>
    <t>Mokrý</t>
  </si>
  <si>
    <t>Stanislav</t>
  </si>
  <si>
    <t>KOB Moira</t>
  </si>
  <si>
    <t>Lima</t>
  </si>
  <si>
    <t>Walter</t>
  </si>
  <si>
    <t>Bellay</t>
  </si>
  <si>
    <t>Petr</t>
  </si>
  <si>
    <t>Tribelo</t>
  </si>
  <si>
    <t>Pelzer</t>
  </si>
  <si>
    <t>Lorenz</t>
  </si>
  <si>
    <t>Obrátil</t>
  </si>
  <si>
    <t>Štěpán</t>
  </si>
  <si>
    <t>j</t>
  </si>
  <si>
    <t>Pohanka</t>
  </si>
  <si>
    <t>Libor</t>
  </si>
  <si>
    <t>Velké Pavlovice</t>
  </si>
  <si>
    <t>Moravský Krumlo</t>
  </si>
  <si>
    <t>Oslzlý</t>
  </si>
  <si>
    <t>Martin</t>
  </si>
  <si>
    <t>Velké Bílovice</t>
  </si>
  <si>
    <t>Sedlák</t>
  </si>
  <si>
    <t>Radim</t>
  </si>
  <si>
    <t>Průvan Brno</t>
  </si>
  <si>
    <t>Čermák</t>
  </si>
  <si>
    <t>Bedřich</t>
  </si>
  <si>
    <t>Třebíč</t>
  </si>
  <si>
    <t>Kocur</t>
  </si>
  <si>
    <t>Švrček</t>
  </si>
  <si>
    <t>Filip</t>
  </si>
  <si>
    <t>Chrti Lednice</t>
  </si>
  <si>
    <t>KOB Moira Brno</t>
  </si>
  <si>
    <t>Víteček</t>
  </si>
  <si>
    <t>Antonín</t>
  </si>
  <si>
    <t>Chlup</t>
  </si>
  <si>
    <t>SKST</t>
  </si>
  <si>
    <t>Vačkař</t>
  </si>
  <si>
    <t>Rostislav</t>
  </si>
  <si>
    <t>nezařezen</t>
  </si>
  <si>
    <t>Kadlec</t>
  </si>
  <si>
    <t>Jiří</t>
  </si>
  <si>
    <t>SokolRadostice</t>
  </si>
  <si>
    <t>Vávra</t>
  </si>
  <si>
    <t>ŠAK Židlochovic</t>
  </si>
  <si>
    <t>Kuben</t>
  </si>
  <si>
    <t>Karel</t>
  </si>
  <si>
    <t>Znojmo</t>
  </si>
  <si>
    <t>Weisser</t>
  </si>
  <si>
    <t>Skoda</t>
  </si>
  <si>
    <t>Franz</t>
  </si>
  <si>
    <t>Haumer</t>
  </si>
  <si>
    <t>Biatlon Vyškov</t>
  </si>
  <si>
    <t>Jakubčík</t>
  </si>
  <si>
    <t>Sokol Krumvíř</t>
  </si>
  <si>
    <t>Urbánek</t>
  </si>
  <si>
    <t>Ivan</t>
  </si>
  <si>
    <t>nezařazen</t>
  </si>
  <si>
    <t>Pluháček</t>
  </si>
  <si>
    <t>Zdeněk</t>
  </si>
  <si>
    <t>AC Senetářov</t>
  </si>
  <si>
    <t>Kretschmer</t>
  </si>
  <si>
    <t>Kurt</t>
  </si>
  <si>
    <t>Václav</t>
  </si>
  <si>
    <t>Šolz</t>
  </si>
  <si>
    <t>Žabiny</t>
  </si>
  <si>
    <t>Rudolf</t>
  </si>
  <si>
    <t>Neděla</t>
  </si>
  <si>
    <t>Varga</t>
  </si>
  <si>
    <t>Ladislav</t>
  </si>
  <si>
    <t>Orálek</t>
  </si>
  <si>
    <t>Daniel</t>
  </si>
  <si>
    <t>AC Mor.Slavia</t>
  </si>
  <si>
    <t>m40</t>
  </si>
  <si>
    <t>Vacek</t>
  </si>
  <si>
    <t>Iscarex</t>
  </si>
  <si>
    <t>Bětík</t>
  </si>
  <si>
    <t>SK Opava</t>
  </si>
  <si>
    <t>Fučík</t>
  </si>
  <si>
    <t>Černín</t>
  </si>
  <si>
    <t>Přikryl</t>
  </si>
  <si>
    <t>Kob Moira Brno</t>
  </si>
  <si>
    <t>Wallner</t>
  </si>
  <si>
    <t>Vojtěch</t>
  </si>
  <si>
    <t>Svoboda</t>
  </si>
  <si>
    <t>Marek</t>
  </si>
  <si>
    <t>Fitness Freedom</t>
  </si>
  <si>
    <t>Jančařík</t>
  </si>
  <si>
    <t>AAC Brno</t>
  </si>
  <si>
    <t>Kazda</t>
  </si>
  <si>
    <t>Baják</t>
  </si>
  <si>
    <t>TJ SK Bílovice</t>
  </si>
  <si>
    <t>Wiesinger</t>
  </si>
  <si>
    <t>Wolker</t>
  </si>
  <si>
    <t>Hrušovany u B.</t>
  </si>
  <si>
    <t>Grussen</t>
  </si>
  <si>
    <t>Erich</t>
  </si>
  <si>
    <t>m50</t>
  </si>
  <si>
    <t>Buličič</t>
  </si>
  <si>
    <t>Andrija</t>
  </si>
  <si>
    <t>Vopička</t>
  </si>
  <si>
    <t>David</t>
  </si>
  <si>
    <t>Sobotka</t>
  </si>
  <si>
    <t>Moravská Nová Ves</t>
  </si>
  <si>
    <t>Března</t>
  </si>
  <si>
    <t>TJ Sk Třebíč</t>
  </si>
  <si>
    <t>Jaromír</t>
  </si>
  <si>
    <t>STS Chvojkovice</t>
  </si>
  <si>
    <t>Matula</t>
  </si>
  <si>
    <t>Jaroslav</t>
  </si>
  <si>
    <t>Zetor brno</t>
  </si>
  <si>
    <t>Janovský</t>
  </si>
  <si>
    <t>Strání</t>
  </si>
  <si>
    <t>Kresta</t>
  </si>
  <si>
    <t>Roman</t>
  </si>
  <si>
    <t>Studnička</t>
  </si>
  <si>
    <t>Michal</t>
  </si>
  <si>
    <t>Halbrštat</t>
  </si>
  <si>
    <t>TK Znojmo</t>
  </si>
  <si>
    <t>Kratochvíl</t>
  </si>
  <si>
    <t>Sokol Rudíkov</t>
  </si>
  <si>
    <t>Vacarda</t>
  </si>
  <si>
    <t>AC Slovan Liberec</t>
  </si>
  <si>
    <t>Kolínek</t>
  </si>
  <si>
    <t>František</t>
  </si>
  <si>
    <t>Horák</t>
  </si>
  <si>
    <t>Vyškov</t>
  </si>
  <si>
    <t>Stránský</t>
  </si>
  <si>
    <t>Aleš</t>
  </si>
  <si>
    <t>Špacír</t>
  </si>
  <si>
    <t>Vladislav</t>
  </si>
  <si>
    <t>Loko Břeclav</t>
  </si>
  <si>
    <t>Rozman</t>
  </si>
  <si>
    <t>Cyklo Lasl Brno</t>
  </si>
  <si>
    <t>Smutný</t>
  </si>
  <si>
    <t>Vévoda</t>
  </si>
  <si>
    <t>Skyba</t>
  </si>
  <si>
    <t>Fit-online</t>
  </si>
  <si>
    <t>Haimer</t>
  </si>
  <si>
    <t>Karl</t>
  </si>
  <si>
    <t>Šmatera</t>
  </si>
  <si>
    <t>Kunštát</t>
  </si>
  <si>
    <t>Jurča</t>
  </si>
  <si>
    <t>Landorf</t>
  </si>
  <si>
    <t>KFC Kleinensdorf</t>
  </si>
  <si>
    <t>Antos</t>
  </si>
  <si>
    <t>Helmut</t>
  </si>
  <si>
    <t>Ludvík</t>
  </si>
  <si>
    <t>Popocatepetl Znojmo</t>
  </si>
  <si>
    <t>Patočka</t>
  </si>
  <si>
    <t>Dinosport</t>
  </si>
  <si>
    <t>Slováček</t>
  </si>
  <si>
    <t>Roetcer</t>
  </si>
  <si>
    <t>Volavý</t>
  </si>
  <si>
    <t>Fitonline</t>
  </si>
  <si>
    <t>zetor</t>
  </si>
  <si>
    <t>Lach</t>
  </si>
  <si>
    <t>Thomas</t>
  </si>
  <si>
    <t>Wienna</t>
  </si>
  <si>
    <t>Januška</t>
  </si>
  <si>
    <t>Šanov</t>
  </si>
  <si>
    <t>Orth</t>
  </si>
  <si>
    <t>Milan</t>
  </si>
  <si>
    <t>Irish Pub BV</t>
  </si>
  <si>
    <t>Mejzlík</t>
  </si>
  <si>
    <t>TJ Sparta Třebíč</t>
  </si>
  <si>
    <t>Tříska</t>
  </si>
  <si>
    <t>Daněk</t>
  </si>
  <si>
    <t>Horizont kola</t>
  </si>
  <si>
    <t>Rozsypal</t>
  </si>
  <si>
    <t>Christian</t>
  </si>
  <si>
    <t>Koechl</t>
  </si>
  <si>
    <t>Dražan</t>
  </si>
  <si>
    <t>UNI Obrany</t>
  </si>
  <si>
    <t>Fusík</t>
  </si>
  <si>
    <t>Ján</t>
  </si>
  <si>
    <t>BBS Bratislava</t>
  </si>
  <si>
    <t>Kudlička</t>
  </si>
  <si>
    <t>Svatopluk</t>
  </si>
  <si>
    <t>LRS Vyškov</t>
  </si>
  <si>
    <t>m60</t>
  </si>
  <si>
    <t>Gross</t>
  </si>
  <si>
    <t>Luděk</t>
  </si>
  <si>
    <t>GPOA Znojmo</t>
  </si>
  <si>
    <t>Bobek</t>
  </si>
  <si>
    <t>TS Znojmo</t>
  </si>
  <si>
    <t>Kaše</t>
  </si>
  <si>
    <t>Barnex Brno</t>
  </si>
  <si>
    <t>Mareš</t>
  </si>
  <si>
    <t>Bohumil</t>
  </si>
  <si>
    <t>LAC Brno</t>
  </si>
  <si>
    <t>Stráník</t>
  </si>
  <si>
    <t>Hanák</t>
  </si>
  <si>
    <t>Albín</t>
  </si>
  <si>
    <t>AS Brno</t>
  </si>
  <si>
    <t>Barták</t>
  </si>
  <si>
    <t>Lubomír</t>
  </si>
  <si>
    <t>Kališ</t>
  </si>
  <si>
    <t>Přemysl</t>
  </si>
  <si>
    <t>TJ Znojmo</t>
  </si>
  <si>
    <t>Hlavsa</t>
  </si>
  <si>
    <t>Kříž</t>
  </si>
  <si>
    <t>Hevlín</t>
  </si>
  <si>
    <t>Kubíček</t>
  </si>
  <si>
    <t>Relax Depo</t>
  </si>
  <si>
    <t>Kopeček</t>
  </si>
  <si>
    <t>MS Brno</t>
  </si>
  <si>
    <t>Štrajt</t>
  </si>
  <si>
    <t>Rájec Jestřebí</t>
  </si>
  <si>
    <t>Stříbrný</t>
  </si>
  <si>
    <t>MS Slavia Brno</t>
  </si>
  <si>
    <t>Sedláček</t>
  </si>
  <si>
    <t>Pfeiffer</t>
  </si>
  <si>
    <t>Ženy</t>
  </si>
  <si>
    <t>Chlupová</t>
  </si>
  <si>
    <t>Tereza</t>
  </si>
  <si>
    <t>SKST KNL</t>
  </si>
  <si>
    <t>ž</t>
  </si>
  <si>
    <t>Matulová</t>
  </si>
  <si>
    <t>Martina</t>
  </si>
  <si>
    <t>Šolcová</t>
  </si>
  <si>
    <t>Eva</t>
  </si>
  <si>
    <t>Skižabiny</t>
  </si>
  <si>
    <t>Podmelová</t>
  </si>
  <si>
    <t>Vilma</t>
  </si>
  <si>
    <t>Stránská</t>
  </si>
  <si>
    <t>Michaela</t>
  </si>
  <si>
    <t>Adéla</t>
  </si>
  <si>
    <t>Gánovská</t>
  </si>
  <si>
    <t>Patricia</t>
  </si>
  <si>
    <t>Sport T.Mritz</t>
  </si>
  <si>
    <t>Slaníková</t>
  </si>
  <si>
    <t>Adriana</t>
  </si>
  <si>
    <t>AK Hodonín</t>
  </si>
  <si>
    <t>Kociánová</t>
  </si>
  <si>
    <t>Jiřina</t>
  </si>
  <si>
    <t>Vévodová</t>
  </si>
  <si>
    <t>Kadlecová</t>
  </si>
  <si>
    <t>Lucie</t>
  </si>
  <si>
    <t>TJ SK Radostice</t>
  </si>
  <si>
    <t>Michálková</t>
  </si>
  <si>
    <t>Renata</t>
  </si>
  <si>
    <t>Slovan Luhačovice</t>
  </si>
  <si>
    <t>Kraus</t>
  </si>
  <si>
    <t>Jennifer</t>
  </si>
  <si>
    <t>Pluháčková</t>
  </si>
  <si>
    <t>Bartáková</t>
  </si>
  <si>
    <t>Helena</t>
  </si>
  <si>
    <t>Vítkovice</t>
  </si>
  <si>
    <t>Březnová</t>
  </si>
  <si>
    <t>Klára</t>
  </si>
  <si>
    <t>TJ Spartak Trebíč</t>
  </si>
  <si>
    <t>Jančaříková</t>
  </si>
  <si>
    <t>Lenka</t>
  </si>
  <si>
    <t>ž35</t>
  </si>
  <si>
    <t>Doubková</t>
  </si>
  <si>
    <t>Katka</t>
  </si>
  <si>
    <t>Hanáková</t>
  </si>
  <si>
    <t>Miroslava</t>
  </si>
  <si>
    <t>SK Bučovice</t>
  </si>
  <si>
    <t>ž45</t>
  </si>
  <si>
    <t>Martincová</t>
  </si>
  <si>
    <t>Ivana</t>
  </si>
  <si>
    <t>Mor.Slavia Brno</t>
  </si>
  <si>
    <t>Hynštová</t>
  </si>
  <si>
    <t>Marie</t>
  </si>
  <si>
    <t>AK Drnovice</t>
  </si>
  <si>
    <t>ž55</t>
  </si>
  <si>
    <t>Durnová</t>
  </si>
  <si>
    <t>Marta</t>
  </si>
  <si>
    <t>Antalis Veselí</t>
  </si>
  <si>
    <t>Topinková</t>
  </si>
  <si>
    <t>Žákovská</t>
  </si>
  <si>
    <t>Alena</t>
  </si>
  <si>
    <t>Horizont Blansko</t>
  </si>
  <si>
    <t>Dvořáková</t>
  </si>
  <si>
    <t>Volavá</t>
  </si>
  <si>
    <t>Studníčková</t>
  </si>
  <si>
    <t>Alice</t>
  </si>
  <si>
    <t>Vávrová</t>
  </si>
  <si>
    <t>Anna</t>
  </si>
  <si>
    <t>Hrušovany u Brna</t>
  </si>
  <si>
    <t>Bohdálková</t>
  </si>
  <si>
    <t>Jolana</t>
  </si>
  <si>
    <t>Fitnes freedom</t>
  </si>
  <si>
    <t>Froeschl</t>
  </si>
  <si>
    <t>Maria</t>
  </si>
  <si>
    <t>Kašová</t>
  </si>
  <si>
    <t>Hana</t>
  </si>
  <si>
    <t>Kalová</t>
  </si>
  <si>
    <t>Jana</t>
  </si>
  <si>
    <t>Zetor Brno</t>
  </si>
  <si>
    <t>Krejčiříková</t>
  </si>
  <si>
    <t>Kateřina</t>
  </si>
  <si>
    <t>Sv.Kateřina</t>
  </si>
  <si>
    <t>Čermáková</t>
  </si>
  <si>
    <t>Věra</t>
  </si>
  <si>
    <t>Karkulka</t>
  </si>
  <si>
    <t>Slabáková</t>
  </si>
  <si>
    <t>AK Olymp Brno</t>
  </si>
  <si>
    <t>Budínská</t>
  </si>
  <si>
    <t>Barbara</t>
  </si>
  <si>
    <t>Fun racing team</t>
  </si>
  <si>
    <t>Obrátilová</t>
  </si>
  <si>
    <t>Nada</t>
  </si>
  <si>
    <t>Hrozová</t>
  </si>
  <si>
    <t>Milena</t>
  </si>
  <si>
    <t>Křenovice</t>
  </si>
  <si>
    <t>Gruber</t>
  </si>
  <si>
    <t>Karin</t>
  </si>
  <si>
    <t>Horáčková</t>
  </si>
  <si>
    <t>Pavla</t>
  </si>
  <si>
    <t>Soldánová</t>
  </si>
  <si>
    <t>Mokrá</t>
  </si>
  <si>
    <t>Regina</t>
  </si>
  <si>
    <t>Keprtová</t>
  </si>
  <si>
    <t>Miloslava</t>
  </si>
  <si>
    <t>Cupalová</t>
  </si>
  <si>
    <t>Bučovice</t>
  </si>
  <si>
    <t>Tutscheu</t>
  </si>
  <si>
    <t>Silvie</t>
  </si>
  <si>
    <t>Pospěchalová</t>
  </si>
  <si>
    <t>nezařazena</t>
  </si>
  <si>
    <t xml:space="preserve">Muži nad 70: </t>
  </si>
  <si>
    <t>Haberland</t>
  </si>
  <si>
    <t>m70</t>
  </si>
  <si>
    <t>Tomíšek</t>
  </si>
  <si>
    <t>jindřich</t>
  </si>
  <si>
    <t>Orel H.Moštěnice</t>
  </si>
  <si>
    <t>Holý</t>
  </si>
  <si>
    <t>Moravská Slávia</t>
  </si>
  <si>
    <t>Hána</t>
  </si>
  <si>
    <t>Květoslav</t>
  </si>
  <si>
    <t>Svatobořice</t>
  </si>
  <si>
    <t>Jozef</t>
  </si>
  <si>
    <t>Boleráz</t>
  </si>
  <si>
    <t>Hrubý</t>
  </si>
  <si>
    <t>Blansko</t>
  </si>
  <si>
    <t>Kubík</t>
  </si>
  <si>
    <t>Ptačina Adamov</t>
  </si>
  <si>
    <t>Výsledky – absolutní</t>
  </si>
  <si>
    <t xml:space="preserve">Ztráta min. </t>
  </si>
  <si>
    <t xml:space="preserve">Ztráta m. </t>
  </si>
  <si>
    <t>Startovní listina</t>
  </si>
  <si>
    <t xml:space="preserve">5.z. ZBP – 21.12.2013 „Předvánoční běh pod Pálavou“ </t>
  </si>
  <si>
    <t>Zadávací tabulka závodníků hlavní závod</t>
  </si>
  <si>
    <t>Poř.kat.</t>
  </si>
  <si>
    <t>Kat.</t>
  </si>
  <si>
    <t>ABS. Poř.</t>
  </si>
  <si>
    <t>na 1km</t>
  </si>
  <si>
    <t>-</t>
  </si>
  <si>
    <t>počet záv.</t>
  </si>
  <si>
    <t>Čabala</t>
  </si>
  <si>
    <t>Michalec</t>
  </si>
  <si>
    <t>Vajčner</t>
  </si>
  <si>
    <t>Znovín Znojmo</t>
  </si>
  <si>
    <t>SOKOL Prštice</t>
  </si>
  <si>
    <t>Motin</t>
  </si>
  <si>
    <t>Samuel</t>
  </si>
  <si>
    <t>ATLETIC Třebíč</t>
  </si>
  <si>
    <t>Navrkal</t>
  </si>
  <si>
    <t>CKK Znojmo</t>
  </si>
  <si>
    <t>Rýznar</t>
  </si>
  <si>
    <t xml:space="preserve">Znojmo  </t>
  </si>
  <si>
    <t>Ivo</t>
  </si>
  <si>
    <t xml:space="preserve">- </t>
  </si>
  <si>
    <t>Kutina</t>
  </si>
  <si>
    <t>Holík</t>
  </si>
  <si>
    <t>Šimon</t>
  </si>
  <si>
    <t>Havelka</t>
  </si>
  <si>
    <t>Dalibor</t>
  </si>
  <si>
    <t>Fantal</t>
  </si>
  <si>
    <t>Zbyněk</t>
  </si>
  <si>
    <t>KK Únanov</t>
  </si>
  <si>
    <t>Znojmo Sedlešovice</t>
  </si>
  <si>
    <t>Leoš</t>
  </si>
  <si>
    <t>AK PERNÁ</t>
  </si>
  <si>
    <t>Nožka</t>
  </si>
  <si>
    <t>Dinosport Ivančice</t>
  </si>
  <si>
    <t>Motálek</t>
  </si>
  <si>
    <t>TJ Spartak Třebíč</t>
  </si>
  <si>
    <t>Klusáček</t>
  </si>
  <si>
    <t>Rokytnice nad Rokytnou</t>
  </si>
  <si>
    <t>Koreš</t>
  </si>
  <si>
    <t>Arnošt</t>
  </si>
  <si>
    <t>Relax Dobré Pole</t>
  </si>
  <si>
    <t>AC MS Brno</t>
  </si>
  <si>
    <t>Moravská Slavia Brno</t>
  </si>
  <si>
    <t>Nechvátal</t>
  </si>
  <si>
    <t>Spartak Třebíč</t>
  </si>
  <si>
    <t>Sivila</t>
  </si>
  <si>
    <t>Shannon</t>
  </si>
  <si>
    <t>Navrkalová</t>
  </si>
  <si>
    <t>Nikola</t>
  </si>
  <si>
    <t>Fučíková</t>
  </si>
  <si>
    <t>Svobodová</t>
  </si>
  <si>
    <t>Adamec</t>
  </si>
  <si>
    <t>OREL Vyškov</t>
  </si>
  <si>
    <t>Adámek</t>
  </si>
  <si>
    <t>Hubert</t>
  </si>
  <si>
    <t>Adámková</t>
  </si>
  <si>
    <t>Blanka</t>
  </si>
  <si>
    <t>Antoš</t>
  </si>
  <si>
    <t>Cross-x-fit Brno</t>
  </si>
  <si>
    <t xml:space="preserve">Antoš </t>
  </si>
  <si>
    <t>Jakub</t>
  </si>
  <si>
    <t>Uni BRNO</t>
  </si>
  <si>
    <t>Antošová</t>
  </si>
  <si>
    <t>Irena</t>
  </si>
  <si>
    <t>Moravská Slávie</t>
  </si>
  <si>
    <t>TJ Sokol Vel.Bílovice</t>
  </si>
  <si>
    <t>Bartůněk</t>
  </si>
  <si>
    <t>Bednář</t>
  </si>
  <si>
    <t>Tritraining.cz</t>
  </si>
  <si>
    <t>Bělobradič</t>
  </si>
  <si>
    <t>No talent</t>
  </si>
  <si>
    <t>Bohuslav</t>
  </si>
  <si>
    <t>Březina</t>
  </si>
  <si>
    <t>Radomír</t>
  </si>
  <si>
    <t>Ostrava</t>
  </si>
  <si>
    <t>Březinová</t>
  </si>
  <si>
    <t>Bulantová</t>
  </si>
  <si>
    <t>Tamara</t>
  </si>
  <si>
    <t>Bulín</t>
  </si>
  <si>
    <t>Buryška</t>
  </si>
  <si>
    <t>Čabalová</t>
  </si>
  <si>
    <t>Jitka</t>
  </si>
  <si>
    <t>MŠ DělniCKá</t>
  </si>
  <si>
    <t>Čech</t>
  </si>
  <si>
    <t>Vítonice</t>
  </si>
  <si>
    <t>Čepera</t>
  </si>
  <si>
    <t>AC Moravská SLAVIA</t>
  </si>
  <si>
    <t>Danielovič</t>
  </si>
  <si>
    <t>Leo</t>
  </si>
  <si>
    <t>Hradiště Znojmo</t>
  </si>
  <si>
    <t>Divišová</t>
  </si>
  <si>
    <t>Dočekalová</t>
  </si>
  <si>
    <t>Magda</t>
  </si>
  <si>
    <t>Dominik</t>
  </si>
  <si>
    <t>Drábik</t>
  </si>
  <si>
    <t>AC Moravský Krumlov</t>
  </si>
  <si>
    <t>Durda</t>
  </si>
  <si>
    <t>Cyklo Team Mikulášek</t>
  </si>
  <si>
    <t>Durďák</t>
  </si>
  <si>
    <t>SDH Rohatec</t>
  </si>
  <si>
    <t>Branopac</t>
  </si>
  <si>
    <t>Emrichová</t>
  </si>
  <si>
    <t>Monika</t>
  </si>
  <si>
    <t>AČR</t>
  </si>
  <si>
    <t>Fiedler</t>
  </si>
  <si>
    <t>Fojtách</t>
  </si>
  <si>
    <t>TJ Znojmo- Šachy</t>
  </si>
  <si>
    <t xml:space="preserve">Fous </t>
  </si>
  <si>
    <t>C.K. Kněžnice</t>
  </si>
  <si>
    <t>Frecer</t>
  </si>
  <si>
    <t>CK Kučera</t>
  </si>
  <si>
    <t>OREL Obřany</t>
  </si>
  <si>
    <t>Fuxa</t>
  </si>
  <si>
    <t>Grabner</t>
  </si>
  <si>
    <t>LC Waldvieriel</t>
  </si>
  <si>
    <t>Hervig</t>
  </si>
  <si>
    <t>Sophie</t>
  </si>
  <si>
    <t>Grossmann</t>
  </si>
  <si>
    <t>Halas</t>
  </si>
  <si>
    <t>OREL Drnovice</t>
  </si>
  <si>
    <t xml:space="preserve">Hána </t>
  </si>
  <si>
    <t>Svatobořice, Mistřín</t>
  </si>
  <si>
    <t>AC THOR.SLAVIA BRNO</t>
  </si>
  <si>
    <t>Handrousek</t>
  </si>
  <si>
    <t>Havlík</t>
  </si>
  <si>
    <t>Miroslav</t>
  </si>
  <si>
    <t>Jihlava</t>
  </si>
  <si>
    <t>Havlíková</t>
  </si>
  <si>
    <t>Prorun</t>
  </si>
  <si>
    <t>Havránek</t>
  </si>
  <si>
    <t>Hazard</t>
  </si>
  <si>
    <t>Cedric</t>
  </si>
  <si>
    <t>Helleport</t>
  </si>
  <si>
    <t>Harald</t>
  </si>
  <si>
    <t>Tri-team.at</t>
  </si>
  <si>
    <t>HirschböCK</t>
  </si>
  <si>
    <t>Friedrich</t>
  </si>
  <si>
    <t>ULC Horn</t>
  </si>
  <si>
    <t>Hlávila</t>
  </si>
  <si>
    <t>Střechy Hlávila</t>
  </si>
  <si>
    <t>Hnilo</t>
  </si>
  <si>
    <t>Holcmanová</t>
  </si>
  <si>
    <t>Radka</t>
  </si>
  <si>
    <t>HoliCKý</t>
  </si>
  <si>
    <t>Holíková</t>
  </si>
  <si>
    <t>Ida</t>
  </si>
  <si>
    <t>Znojemské běhání</t>
  </si>
  <si>
    <t>Holub</t>
  </si>
  <si>
    <t>Úsobí</t>
  </si>
  <si>
    <t>Horáková</t>
  </si>
  <si>
    <t>Šárka</t>
  </si>
  <si>
    <t>Hotař</t>
  </si>
  <si>
    <t>JPK axis Jihlava</t>
  </si>
  <si>
    <t>M. Krumlov</t>
  </si>
  <si>
    <t>Hronek</t>
  </si>
  <si>
    <t>Volejbal Znojmo</t>
  </si>
  <si>
    <t>Hrůza</t>
  </si>
  <si>
    <t>Hubáček</t>
  </si>
  <si>
    <t>Hubatka</t>
  </si>
  <si>
    <t>Hubený</t>
  </si>
  <si>
    <t>Chalupa</t>
  </si>
  <si>
    <t>Rouchovany</t>
  </si>
  <si>
    <t>Chlubna</t>
  </si>
  <si>
    <t>TJ Nové Město Na Moravě</t>
  </si>
  <si>
    <t xml:space="preserve">Chudobová </t>
  </si>
  <si>
    <t>Ema</t>
  </si>
  <si>
    <t>Janek</t>
  </si>
  <si>
    <t>Žabčice</t>
  </si>
  <si>
    <t>Juránek</t>
  </si>
  <si>
    <t>OREL Židenice</t>
  </si>
  <si>
    <t>Kabelka</t>
  </si>
  <si>
    <t>Mor. Budějovice</t>
  </si>
  <si>
    <t>Kelbl</t>
  </si>
  <si>
    <t>KOB MOIRA Brno</t>
  </si>
  <si>
    <t>Kinská</t>
  </si>
  <si>
    <t>SK Jihlava</t>
  </si>
  <si>
    <t>Klepal</t>
  </si>
  <si>
    <t>Klepalová</t>
  </si>
  <si>
    <t>Kamila</t>
  </si>
  <si>
    <t>JAC Brno</t>
  </si>
  <si>
    <t>Klimeš</t>
  </si>
  <si>
    <t>SK Dolní Kounice</t>
  </si>
  <si>
    <t>Klušáková</t>
  </si>
  <si>
    <t>Kocián</t>
  </si>
  <si>
    <t>Viktor</t>
  </si>
  <si>
    <t>PSK Znojmo</t>
  </si>
  <si>
    <t>Atletik Třebíč</t>
  </si>
  <si>
    <t>Koschuchová</t>
  </si>
  <si>
    <t>Kovář</t>
  </si>
  <si>
    <t>Orel Únanov</t>
  </si>
  <si>
    <t>Krčmářová</t>
  </si>
  <si>
    <t>Krejčí</t>
  </si>
  <si>
    <t>Bronislav</t>
  </si>
  <si>
    <t>Prdlavka SSSR</t>
  </si>
  <si>
    <t>Kresl</t>
  </si>
  <si>
    <t>AC Český Krumlov</t>
  </si>
  <si>
    <t>Křivánek</t>
  </si>
  <si>
    <t>Cyklo point Hatě</t>
  </si>
  <si>
    <t>Kubíková</t>
  </si>
  <si>
    <t>Kučera</t>
  </si>
  <si>
    <t xml:space="preserve">Jan </t>
  </si>
  <si>
    <t>TK Moravské Budějovice</t>
  </si>
  <si>
    <t>Kuchařík</t>
  </si>
  <si>
    <t>Hanební Bakaláři</t>
  </si>
  <si>
    <t>Kuchařová</t>
  </si>
  <si>
    <t>Simona</t>
  </si>
  <si>
    <t>Kundera</t>
  </si>
  <si>
    <t>AC Moravská Slavia</t>
  </si>
  <si>
    <t>Macinka</t>
  </si>
  <si>
    <t>SKC Znojmo</t>
  </si>
  <si>
    <t>Malaga</t>
  </si>
  <si>
    <t xml:space="preserve">Marek </t>
  </si>
  <si>
    <t>Marková</t>
  </si>
  <si>
    <t>Med</t>
  </si>
  <si>
    <t>Marcel</t>
  </si>
  <si>
    <t>Chasníci z venkova</t>
  </si>
  <si>
    <t>Medek</t>
  </si>
  <si>
    <t>TJ Hodonice</t>
  </si>
  <si>
    <t>Měřínský</t>
  </si>
  <si>
    <t>Mika</t>
  </si>
  <si>
    <t>Orel Obřany</t>
  </si>
  <si>
    <t>Murník</t>
  </si>
  <si>
    <t>Sokol Tasovice</t>
  </si>
  <si>
    <t>Musil</t>
  </si>
  <si>
    <t>Náměšť nad Oslavou</t>
  </si>
  <si>
    <t>Narovec</t>
  </si>
  <si>
    <t>Radek</t>
  </si>
  <si>
    <t>Karlovy Vary</t>
  </si>
  <si>
    <t>Nehybka</t>
  </si>
  <si>
    <t>Cyklo Kněžice</t>
  </si>
  <si>
    <t>Nora</t>
  </si>
  <si>
    <t>Zaiser</t>
  </si>
  <si>
    <t>Nováček</t>
  </si>
  <si>
    <t>Novák</t>
  </si>
  <si>
    <t>Běžec Vysočiny Jihlava</t>
  </si>
  <si>
    <t>VSK UNI  Brno</t>
  </si>
  <si>
    <t>Odstrčil</t>
  </si>
  <si>
    <t>Ožana</t>
  </si>
  <si>
    <t>TJ Nové Město na Moravě</t>
  </si>
  <si>
    <t>Palko</t>
  </si>
  <si>
    <t>VSK UNI Brno</t>
  </si>
  <si>
    <t>Palková</t>
  </si>
  <si>
    <t>Rosice</t>
  </si>
  <si>
    <t>Papaj</t>
  </si>
  <si>
    <t>TJ Tasovice</t>
  </si>
  <si>
    <t>Pilař</t>
  </si>
  <si>
    <t>Pilát</t>
  </si>
  <si>
    <t>Luboš</t>
  </si>
  <si>
    <t>AUTHOR TUFO TI</t>
  </si>
  <si>
    <t>SK Okříšky</t>
  </si>
  <si>
    <t>Pilná</t>
  </si>
  <si>
    <t>Markéta</t>
  </si>
  <si>
    <t>Plechatý</t>
  </si>
  <si>
    <t>BK Velká Bíteš</t>
  </si>
  <si>
    <t>Podzimek</t>
  </si>
  <si>
    <t>Požgayová</t>
  </si>
  <si>
    <t>Bonbon Praha</t>
  </si>
  <si>
    <t>Procházka</t>
  </si>
  <si>
    <t>Dušan</t>
  </si>
  <si>
    <t>Průša</t>
  </si>
  <si>
    <t>Stera</t>
  </si>
  <si>
    <t>Přibil</t>
  </si>
  <si>
    <t>Ptáček</t>
  </si>
  <si>
    <t>Beta Ursus Orienteering</t>
  </si>
  <si>
    <t>Puchner</t>
  </si>
  <si>
    <t>Rehberger</t>
  </si>
  <si>
    <t>Rene</t>
  </si>
  <si>
    <t>ZN</t>
  </si>
  <si>
    <t>Řiháček</t>
  </si>
  <si>
    <t xml:space="preserve">Sedlaková </t>
  </si>
  <si>
    <t>Seitl</t>
  </si>
  <si>
    <t>Sháněl</t>
  </si>
  <si>
    <t>Scherrer</t>
  </si>
  <si>
    <t>OREL Moravské Budějovice</t>
  </si>
  <si>
    <t>Schiffer</t>
  </si>
  <si>
    <t>Andrea</t>
  </si>
  <si>
    <t>LC Waldviertel</t>
  </si>
  <si>
    <t>Michael</t>
  </si>
  <si>
    <t>Sivera</t>
  </si>
  <si>
    <t>Slámová</t>
  </si>
  <si>
    <t>Smolík</t>
  </si>
  <si>
    <t>Soukup</t>
  </si>
  <si>
    <t>Milovice</t>
  </si>
  <si>
    <t>Soural</t>
  </si>
  <si>
    <t>Srb</t>
  </si>
  <si>
    <t>Srbová</t>
  </si>
  <si>
    <t>Stehlík</t>
  </si>
  <si>
    <t>Únanov</t>
  </si>
  <si>
    <t>Straka</t>
  </si>
  <si>
    <t>Kamil</t>
  </si>
  <si>
    <t>Dačice</t>
  </si>
  <si>
    <t>Suchý</t>
  </si>
  <si>
    <t>Syslová</t>
  </si>
  <si>
    <t>Šabatka</t>
  </si>
  <si>
    <t>Cykloklub Kněžnice</t>
  </si>
  <si>
    <t>Šaroun</t>
  </si>
  <si>
    <t>Širilla</t>
  </si>
  <si>
    <t>Šlezinger</t>
  </si>
  <si>
    <t>Ostrovačice</t>
  </si>
  <si>
    <t>Špaček</t>
  </si>
  <si>
    <t>Šrámek</t>
  </si>
  <si>
    <t>SV Stříbro</t>
  </si>
  <si>
    <t>Štěpánek</t>
  </si>
  <si>
    <t>Seagal Team</t>
  </si>
  <si>
    <t>Štola</t>
  </si>
  <si>
    <t>Bermuda Pajzl Znojmo</t>
  </si>
  <si>
    <t>Šturala</t>
  </si>
  <si>
    <t>Tomaš</t>
  </si>
  <si>
    <t>Tešnar</t>
  </si>
  <si>
    <t>AC MoravskÁ SLAVIA</t>
  </si>
  <si>
    <t>Tima</t>
  </si>
  <si>
    <t>Restaurace CORSO</t>
  </si>
  <si>
    <t>Tischler</t>
  </si>
  <si>
    <t>René</t>
  </si>
  <si>
    <t>Chastnici z venkova</t>
  </si>
  <si>
    <t>Tojšl</t>
  </si>
  <si>
    <t>Toman</t>
  </si>
  <si>
    <t>Praetorian Paintball Znojmo, o.s.</t>
  </si>
  <si>
    <t>Tučka</t>
  </si>
  <si>
    <t>Tůma</t>
  </si>
  <si>
    <t>Václavek</t>
  </si>
  <si>
    <t>Z- Trans</t>
  </si>
  <si>
    <t>Václavík</t>
  </si>
  <si>
    <t>Mapei cyklo Kaňkovský</t>
  </si>
  <si>
    <t>Cialfo-Znovín</t>
  </si>
  <si>
    <t>Vala</t>
  </si>
  <si>
    <t>Konice u Znojma</t>
  </si>
  <si>
    <t>Vála</t>
  </si>
  <si>
    <t>Znojmo – Konice</t>
  </si>
  <si>
    <t>Vančurová</t>
  </si>
  <si>
    <t>OREL Rakšice</t>
  </si>
  <si>
    <t>Veronika</t>
  </si>
  <si>
    <t>Vejchoda</t>
  </si>
  <si>
    <t>Vejvalka</t>
  </si>
  <si>
    <t>Moravský Krumlov</t>
  </si>
  <si>
    <t>Verčimák</t>
  </si>
  <si>
    <t>Atlanta Znojmo</t>
  </si>
  <si>
    <t>Veselá</t>
  </si>
  <si>
    <t>Vídeňský</t>
  </si>
  <si>
    <t>Vocílková</t>
  </si>
  <si>
    <t>Citonice</t>
  </si>
  <si>
    <t>Cyklo Mikulášek</t>
  </si>
  <si>
    <t>Zahradníčková</t>
  </si>
  <si>
    <t>Marika</t>
  </si>
  <si>
    <t>Zduba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</si>
  <si>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</si>
  <si>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</si>
  <si>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</si>
  <si>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</si>
  <si>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</si>
  <si>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</si>
  <si>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</si>
  <si>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</si>
  <si>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</si>
  <si>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</si>
  <si>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</si>
  <si>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</si>
  <si>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</si>
  <si>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</si>
  <si>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</si>
  <si>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</si>
  <si>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</si>
  <si>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2013 závod</t>
  </si>
  <si>
    <t>Muži do 39:</t>
  </si>
  <si>
    <t>(RN 1974 a mladší)</t>
  </si>
  <si>
    <t>MA</t>
  </si>
  <si>
    <t>Muži 40 – 49:</t>
  </si>
  <si>
    <t>(RN 1973 – 1964)</t>
  </si>
  <si>
    <t>MB</t>
  </si>
  <si>
    <t>Muži 50 – 59:</t>
  </si>
  <si>
    <t>(RN 1963 – 1954)</t>
  </si>
  <si>
    <t>MC</t>
  </si>
  <si>
    <t xml:space="preserve">Muži nad 60: </t>
  </si>
  <si>
    <t>(RN 1953 a méně)</t>
  </si>
  <si>
    <t>MD</t>
  </si>
  <si>
    <t>Ženy do 34</t>
  </si>
  <si>
    <t>(RN 1979 a mladší)</t>
  </si>
  <si>
    <t>ŽA</t>
  </si>
  <si>
    <t>Ženy nad 35</t>
  </si>
  <si>
    <t>(RN 1978 a méně)</t>
  </si>
  <si>
    <t>ŽB</t>
  </si>
  <si>
    <t>Rozsah kategorií ZBP 2013/2014</t>
  </si>
  <si>
    <t>Body ZBP podle pořadí</t>
  </si>
  <si>
    <t>26.08</t>
  </si>
  <si>
    <t>39.46</t>
  </si>
  <si>
    <t>45.49</t>
  </si>
  <si>
    <t>41.54</t>
  </si>
  <si>
    <t>33.34</t>
  </si>
  <si>
    <t>47.40</t>
  </si>
  <si>
    <t>36.50</t>
  </si>
  <si>
    <t>38.30</t>
  </si>
  <si>
    <t>28.00</t>
  </si>
  <si>
    <t>30.32</t>
  </si>
  <si>
    <t>34.40</t>
  </si>
  <si>
    <t>26.10</t>
  </si>
  <si>
    <t>32.47</t>
  </si>
  <si>
    <t>27.26</t>
  </si>
  <si>
    <t>28.19</t>
  </si>
  <si>
    <t>33.04</t>
  </si>
  <si>
    <t>29.11</t>
  </si>
  <si>
    <t>35.37</t>
  </si>
  <si>
    <t>26.20</t>
  </si>
  <si>
    <t>39.51</t>
  </si>
  <si>
    <t>37.26</t>
  </si>
  <si>
    <t>28.06</t>
  </si>
  <si>
    <t>34.21</t>
  </si>
  <si>
    <t>34.17</t>
  </si>
  <si>
    <t>30.54</t>
  </si>
  <si>
    <t>39.01</t>
  </si>
  <si>
    <t>28.24</t>
  </si>
  <si>
    <t>38.05</t>
  </si>
  <si>
    <t>34.19</t>
  </si>
  <si>
    <t>34.01</t>
  </si>
  <si>
    <t>40.01</t>
  </si>
  <si>
    <t>37.04</t>
  </si>
  <si>
    <t>32.25</t>
  </si>
  <si>
    <t>29.31</t>
  </si>
  <si>
    <t>36.15</t>
  </si>
  <si>
    <t>29.05</t>
  </si>
  <si>
    <t>34.35</t>
  </si>
  <si>
    <t>38.27</t>
  </si>
  <si>
    <t>43.07</t>
  </si>
  <si>
    <t>38.19</t>
  </si>
  <si>
    <t>37.54</t>
  </si>
  <si>
    <t>37.29</t>
  </si>
  <si>
    <t>30.43</t>
  </si>
  <si>
    <t>38.25</t>
  </si>
  <si>
    <t>40.46</t>
  </si>
  <si>
    <t>40.26</t>
  </si>
  <si>
    <t>33.48</t>
  </si>
  <si>
    <t>45.33</t>
  </si>
  <si>
    <t>35.57</t>
  </si>
  <si>
    <t>29.43</t>
  </si>
  <si>
    <t>38.21</t>
  </si>
  <si>
    <t>42.30</t>
  </si>
  <si>
    <t>43.48</t>
  </si>
  <si>
    <t>44.14</t>
  </si>
  <si>
    <t>45.36</t>
  </si>
  <si>
    <t>46.22</t>
  </si>
  <si>
    <t>47.34</t>
  </si>
  <si>
    <t>48.04</t>
  </si>
  <si>
    <t>48.40</t>
  </si>
  <si>
    <t>48.45</t>
  </si>
  <si>
    <t>49.55</t>
  </si>
  <si>
    <t>50.44</t>
  </si>
  <si>
    <t>51.36</t>
  </si>
  <si>
    <t>53.04</t>
  </si>
  <si>
    <t>53.12</t>
  </si>
  <si>
    <t>53.34</t>
  </si>
  <si>
    <t>53.54</t>
  </si>
  <si>
    <t>57.04</t>
  </si>
  <si>
    <t>59.00</t>
  </si>
  <si>
    <t>60.26</t>
  </si>
  <si>
    <t>61.28</t>
  </si>
  <si>
    <t>69.16</t>
  </si>
  <si>
    <t>39.17</t>
  </si>
  <si>
    <t>41.15</t>
  </si>
  <si>
    <t>41.38</t>
  </si>
  <si>
    <t>42.24</t>
  </si>
  <si>
    <t>42.37</t>
  </si>
  <si>
    <t>45.28</t>
  </si>
  <si>
    <t>45.54</t>
  </si>
  <si>
    <t>47.36</t>
  </si>
  <si>
    <t>48.06</t>
  </si>
  <si>
    <t>48.29</t>
  </si>
  <si>
    <t>48.47</t>
  </si>
  <si>
    <t>49.58</t>
  </si>
  <si>
    <t>50.10</t>
  </si>
  <si>
    <t>50.51</t>
  </si>
  <si>
    <t>51.31</t>
  </si>
  <si>
    <t>51.54</t>
  </si>
  <si>
    <t>52.15</t>
  </si>
  <si>
    <t>53.05</t>
  </si>
  <si>
    <t>54.10</t>
  </si>
  <si>
    <t>54.23</t>
  </si>
  <si>
    <t>54.31</t>
  </si>
  <si>
    <t>55.16</t>
  </si>
  <si>
    <t>57.18</t>
  </si>
  <si>
    <t>57.56</t>
  </si>
  <si>
    <t>58.04</t>
  </si>
  <si>
    <t>58.15</t>
  </si>
  <si>
    <t>58.47</t>
  </si>
  <si>
    <t>60.32</t>
  </si>
  <si>
    <t>61.24</t>
  </si>
  <si>
    <t>68.35</t>
  </si>
  <si>
    <t>83.11</t>
  </si>
  <si>
    <t>43.40</t>
  </si>
  <si>
    <t>48.44</t>
  </si>
  <si>
    <t>49.12</t>
  </si>
  <si>
    <t>49.41</t>
  </si>
  <si>
    <t>49.52</t>
  </si>
  <si>
    <t>50.28</t>
  </si>
  <si>
    <t>52.36</t>
  </si>
  <si>
    <t>53.07</t>
  </si>
  <si>
    <t>53.19</t>
  </si>
  <si>
    <t>57.39</t>
  </si>
  <si>
    <t>58.23</t>
  </si>
  <si>
    <t>58.42</t>
  </si>
  <si>
    <t>60.58</t>
  </si>
  <si>
    <t>62.40</t>
  </si>
  <si>
    <t>63.14</t>
  </si>
  <si>
    <t>64.33</t>
  </si>
  <si>
    <t>67.36</t>
  </si>
  <si>
    <t>99.99</t>
  </si>
  <si>
    <t>54.00</t>
  </si>
  <si>
    <t>56.26</t>
  </si>
  <si>
    <t>53.26</t>
  </si>
  <si>
    <t>64.25</t>
  </si>
  <si>
    <t>celk.</t>
  </si>
  <si>
    <t>kat</t>
  </si>
  <si>
    <t>35.44</t>
  </si>
  <si>
    <t>37.27</t>
  </si>
  <si>
    <t>38.07</t>
  </si>
  <si>
    <t>38.34</t>
  </si>
  <si>
    <t>38.55</t>
  </si>
  <si>
    <t>39.53</t>
  </si>
  <si>
    <t>40.04</t>
  </si>
  <si>
    <t>40.31</t>
  </si>
  <si>
    <t>41.45</t>
  </si>
  <si>
    <t>42.01</t>
  </si>
  <si>
    <t>43.16</t>
  </si>
  <si>
    <t>43.32</t>
  </si>
  <si>
    <t>44.22</t>
  </si>
  <si>
    <t>44.32</t>
  </si>
  <si>
    <t>44.35</t>
  </si>
  <si>
    <t>44.40</t>
  </si>
  <si>
    <t>45.02</t>
  </si>
  <si>
    <t>45.04</t>
  </si>
  <si>
    <t>45.15</t>
  </si>
  <si>
    <t>45.21</t>
  </si>
  <si>
    <t>45.41</t>
  </si>
  <si>
    <t>45.51</t>
  </si>
  <si>
    <t>45.59</t>
  </si>
  <si>
    <t>46.28</t>
  </si>
  <si>
    <t>46.34</t>
  </si>
  <si>
    <t>46.38</t>
  </si>
  <si>
    <t>47.28</t>
  </si>
  <si>
    <t>48.50</t>
  </si>
  <si>
    <t>49.08</t>
  </si>
  <si>
    <t>49.10</t>
  </si>
  <si>
    <t>49.46</t>
  </si>
  <si>
    <t>50.32</t>
  </si>
  <si>
    <t>50.37</t>
  </si>
  <si>
    <t>52.12</t>
  </si>
  <si>
    <t>52.25</t>
  </si>
  <si>
    <t>52.40</t>
  </si>
  <si>
    <t>53.01</t>
  </si>
  <si>
    <t>53.11</t>
  </si>
  <si>
    <t>53.58</t>
  </si>
  <si>
    <t>54.27</t>
  </si>
  <si>
    <t>55.47</t>
  </si>
  <si>
    <t>55.58</t>
  </si>
  <si>
    <t>56.08</t>
  </si>
  <si>
    <t>56.14</t>
  </si>
  <si>
    <t>76.18</t>
  </si>
  <si>
    <t>37.09</t>
  </si>
  <si>
    <t>39.30</t>
  </si>
  <si>
    <t>39.55</t>
  </si>
  <si>
    <t>40.40</t>
  </si>
  <si>
    <t>51.20</t>
  </si>
  <si>
    <t>53.23</t>
  </si>
  <si>
    <t>kat.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</si>
</sst>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H]:MM:SS"/>
    <numFmt numFmtId="170" formatCode="MM:SS.00"/>
  </numFmts>
  <fonts count="30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8"/>
      <name val="MS Sans Serif"/>
      <family val="2"/>
    </font>
    <font>
      <sz val="10"/>
      <name val="MS Sans Serif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>
      <alignment/>
      <protection/>
    </xf>
  </cellStyleXfs>
  <cellXfs count="1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4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7" fillId="0" borderId="0" xfId="0" applyFont="1" applyAlignment="1">
      <alignment/>
    </xf>
    <xf numFmtId="164" fontId="6" fillId="6" borderId="0" xfId="0" applyFont="1" applyFill="1" applyAlignment="1">
      <alignment/>
    </xf>
    <xf numFmtId="164" fontId="0" fillId="6" borderId="0" xfId="0" applyFill="1" applyAlignment="1">
      <alignment/>
    </xf>
    <xf numFmtId="164" fontId="2" fillId="7" borderId="1" xfId="0" applyFont="1" applyFill="1" applyBorder="1" applyAlignment="1">
      <alignment horizontal="right" vertical="top" wrapText="1"/>
    </xf>
    <xf numFmtId="164" fontId="2" fillId="7" borderId="1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2" fillId="8" borderId="0" xfId="0" applyFont="1" applyFill="1" applyBorder="1" applyAlignment="1">
      <alignment vertical="top" wrapText="1"/>
    </xf>
    <xf numFmtId="164" fontId="2" fillId="7" borderId="0" xfId="0" applyFont="1" applyFill="1" applyBorder="1" applyAlignment="1">
      <alignment horizontal="right" vertical="top" wrapText="1"/>
    </xf>
    <xf numFmtId="164" fontId="8" fillId="9" borderId="5" xfId="0" applyFont="1" applyFill="1" applyBorder="1" applyAlignment="1">
      <alignment/>
    </xf>
    <xf numFmtId="164" fontId="10" fillId="9" borderId="5" xfId="0" applyFont="1" applyFill="1" applyBorder="1" applyAlignment="1">
      <alignment/>
    </xf>
    <xf numFmtId="164" fontId="11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2" fillId="9" borderId="5" xfId="0" applyFont="1" applyFill="1" applyBorder="1" applyAlignment="1">
      <alignment horizontal="right"/>
    </xf>
    <xf numFmtId="166" fontId="0" fillId="9" borderId="5" xfId="0" applyNumberFormat="1" applyFill="1" applyBorder="1" applyAlignment="1">
      <alignment/>
    </xf>
    <xf numFmtId="164" fontId="5" fillId="9" borderId="5" xfId="0" applyFont="1" applyFill="1" applyBorder="1" applyAlignment="1">
      <alignment/>
    </xf>
    <xf numFmtId="164" fontId="0" fillId="9" borderId="0" xfId="0" applyFill="1" applyAlignment="1">
      <alignment/>
    </xf>
    <xf numFmtId="164" fontId="8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1" borderId="0" xfId="0" applyFill="1" applyAlignment="1">
      <alignment/>
    </xf>
    <xf numFmtId="164" fontId="0" fillId="12" borderId="0" xfId="0" applyFill="1" applyAlignment="1">
      <alignment/>
    </xf>
    <xf numFmtId="164" fontId="0" fillId="10" borderId="0" xfId="0" applyFill="1" applyAlignment="1">
      <alignment/>
    </xf>
    <xf numFmtId="164" fontId="8" fillId="13" borderId="5" xfId="0" applyFont="1" applyFill="1" applyBorder="1" applyAlignment="1">
      <alignment/>
    </xf>
    <xf numFmtId="164" fontId="10" fillId="13" borderId="5" xfId="0" applyFont="1" applyFill="1" applyBorder="1" applyAlignment="1">
      <alignment/>
    </xf>
    <xf numFmtId="164" fontId="11" fillId="13" borderId="5" xfId="0" applyFont="1" applyFill="1" applyBorder="1" applyAlignment="1">
      <alignment/>
    </xf>
    <xf numFmtId="164" fontId="0" fillId="13" borderId="5" xfId="0" applyFont="1" applyFill="1" applyBorder="1" applyAlignment="1">
      <alignment/>
    </xf>
    <xf numFmtId="164" fontId="0" fillId="13" borderId="5" xfId="0" applyFont="1" applyFill="1" applyBorder="1" applyAlignment="1">
      <alignment horizontal="right"/>
    </xf>
    <xf numFmtId="164" fontId="12" fillId="13" borderId="5" xfId="0" applyFont="1" applyFill="1" applyBorder="1" applyAlignment="1">
      <alignment horizontal="right"/>
    </xf>
    <xf numFmtId="166" fontId="0" fillId="13" borderId="5" xfId="0" applyNumberFormat="1" applyFill="1" applyBorder="1" applyAlignment="1">
      <alignment/>
    </xf>
    <xf numFmtId="164" fontId="5" fillId="13" borderId="5" xfId="0" applyFont="1" applyFill="1" applyBorder="1" applyAlignment="1">
      <alignment/>
    </xf>
    <xf numFmtId="164" fontId="0" fillId="13" borderId="0" xfId="0" applyFill="1" applyAlignment="1">
      <alignment/>
    </xf>
    <xf numFmtId="164" fontId="18" fillId="14" borderId="5" xfId="0" applyFont="1" applyFill="1" applyBorder="1" applyAlignment="1">
      <alignment/>
    </xf>
    <xf numFmtId="164" fontId="18" fillId="14" borderId="5" xfId="0" applyFont="1" applyFill="1" applyBorder="1" applyAlignment="1">
      <alignment/>
    </xf>
    <xf numFmtId="164" fontId="19" fillId="14" borderId="5" xfId="0" applyFont="1" applyFill="1" applyBorder="1" applyAlignment="1">
      <alignment/>
    </xf>
    <xf numFmtId="164" fontId="19" fillId="14" borderId="5" xfId="0" applyFont="1" applyFill="1" applyBorder="1" applyAlignment="1">
      <alignment horizontal="right"/>
    </xf>
    <xf numFmtId="164" fontId="18" fillId="14" borderId="5" xfId="0" applyFont="1" applyFill="1" applyBorder="1" applyAlignment="1">
      <alignment horizontal="right"/>
    </xf>
    <xf numFmtId="166" fontId="19" fillId="14" borderId="5" xfId="0" applyNumberFormat="1" applyFont="1" applyFill="1" applyBorder="1" applyAlignment="1">
      <alignment/>
    </xf>
    <xf numFmtId="164" fontId="5" fillId="14" borderId="5" xfId="0" applyFont="1" applyFill="1" applyBorder="1" applyAlignment="1">
      <alignment/>
    </xf>
    <xf numFmtId="164" fontId="8" fillId="14" borderId="5" xfId="0" applyFont="1" applyFill="1" applyBorder="1" applyAlignment="1">
      <alignment/>
    </xf>
    <xf numFmtId="164" fontId="0" fillId="14" borderId="0" xfId="0" applyFill="1" applyAlignment="1">
      <alignment/>
    </xf>
    <xf numFmtId="164" fontId="8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right"/>
    </xf>
    <xf numFmtId="164" fontId="12" fillId="3" borderId="5" xfId="0" applyFont="1" applyFill="1" applyBorder="1" applyAlignment="1">
      <alignment horizontal="right"/>
    </xf>
    <xf numFmtId="166" fontId="0" fillId="3" borderId="5" xfId="0" applyNumberFormat="1" applyFill="1" applyBorder="1" applyAlignment="1">
      <alignment/>
    </xf>
    <xf numFmtId="164" fontId="5" fillId="3" borderId="5" xfId="0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20" fillId="0" borderId="0" xfId="0" applyFont="1" applyAlignment="1">
      <alignment wrapText="1"/>
    </xf>
    <xf numFmtId="164" fontId="6" fillId="6" borderId="1" xfId="0" applyFont="1" applyFill="1" applyBorder="1" applyAlignment="1">
      <alignment horizontal="right" wrapText="1"/>
    </xf>
    <xf numFmtId="164" fontId="6" fillId="6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1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4" fontId="22" fillId="6" borderId="5" xfId="0" applyFont="1" applyFill="1" applyBorder="1" applyAlignment="1">
      <alignment/>
    </xf>
    <xf numFmtId="164" fontId="23" fillId="6" borderId="5" xfId="0" applyFont="1" applyFill="1" applyBorder="1" applyAlignment="1">
      <alignment horizontal="right"/>
    </xf>
    <xf numFmtId="164" fontId="23" fillId="0" borderId="5" xfId="0" applyFont="1" applyBorder="1" applyAlignment="1">
      <alignment/>
    </xf>
    <xf numFmtId="164" fontId="23" fillId="0" borderId="5" xfId="0" applyFont="1" applyBorder="1" applyAlignment="1">
      <alignment horizontal="left"/>
    </xf>
    <xf numFmtId="164" fontId="23" fillId="0" borderId="5" xfId="0" applyFont="1" applyBorder="1" applyAlignment="1">
      <alignment horizontal="right"/>
    </xf>
    <xf numFmtId="164" fontId="23" fillId="6" borderId="5" xfId="0" applyFont="1" applyFill="1" applyBorder="1" applyAlignment="1">
      <alignment horizontal="left"/>
    </xf>
    <xf numFmtId="164" fontId="24" fillId="6" borderId="0" xfId="0" applyFont="1" applyFill="1" applyAlignment="1">
      <alignment horizontal="left"/>
    </xf>
    <xf numFmtId="164" fontId="26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5" borderId="0" xfId="0" applyFont="1" applyFill="1" applyAlignment="1">
      <alignment/>
    </xf>
    <xf numFmtId="164" fontId="27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9" fontId="0" fillId="0" borderId="0" xfId="0" applyNumberFormat="1" applyFont="1" applyAlignment="1">
      <alignment/>
    </xf>
    <xf numFmtId="164" fontId="28" fillId="0" borderId="0" xfId="0" applyFont="1" applyAlignment="1">
      <alignment wrapText="1"/>
    </xf>
    <xf numFmtId="170" fontId="29" fillId="0" borderId="0" xfId="0" applyNumberFormat="1" applyFont="1" applyAlignment="1">
      <alignment horizontal="center"/>
    </xf>
    <xf numFmtId="164" fontId="29" fillId="0" borderId="5" xfId="0" applyFont="1" applyBorder="1" applyAlignment="1">
      <alignment/>
    </xf>
    <xf numFmtId="166" fontId="29" fillId="0" borderId="5" xfId="0" applyNumberFormat="1" applyFont="1" applyBorder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5924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view="pageBreakPreview" zoomScale="70" zoomScaleNormal="90" zoomScaleSheetLayoutView="70" workbookViewId="0" topLeftCell="A1">
      <selection activeCell="D13" sqref="D13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1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</row>
    <row r="2" spans="1:11" ht="12.75">
      <c r="A2" s="5" t="str">
        <f>'Zadani_bezcu HZ + P'!B1</f>
        <v>5.z. ZBP – 21.12.2013 „Předvánoční běh pod Pálavou“ </v>
      </c>
      <c r="B2" s="6"/>
      <c r="C2" s="6"/>
      <c r="D2" s="6"/>
      <c r="E2" s="6"/>
      <c r="F2" s="7"/>
      <c r="G2" s="7"/>
      <c r="H2" s="8"/>
      <c r="I2" s="9">
        <f>'Zadani_bezcu HZ + P'!H5</f>
        <v>10.1</v>
      </c>
      <c r="J2" s="9" t="s">
        <v>1</v>
      </c>
      <c r="K2" s="9" t="s">
        <v>2</v>
      </c>
    </row>
    <row r="3" spans="1:11" s="15" customFormat="1" ht="12.75">
      <c r="A3" s="10" t="s">
        <v>3</v>
      </c>
      <c r="B3" s="11"/>
      <c r="C3" s="11"/>
      <c r="D3" s="11"/>
      <c r="E3" s="11"/>
      <c r="F3" s="12"/>
      <c r="G3" s="12"/>
      <c r="H3" s="12"/>
      <c r="I3" s="11"/>
      <c r="J3" s="13"/>
      <c r="K3" s="14"/>
    </row>
    <row r="4" spans="1:11" s="19" customFormat="1" ht="12.75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</row>
    <row r="5" spans="1:11" ht="12.75">
      <c r="A5" s="20"/>
      <c r="B5" s="21"/>
      <c r="C5" s="22" t="str">
        <f>'Kat.'!A2</f>
        <v>Muži do 39:</v>
      </c>
      <c r="D5" s="22" t="str">
        <f>'Kat.'!B2</f>
        <v>(RN 1974 a mladší)</v>
      </c>
      <c r="E5" s="22" t="str">
        <f>'Kat.'!C2</f>
        <v>MA</v>
      </c>
      <c r="F5" s="23"/>
      <c r="G5" s="23"/>
      <c r="H5" s="23"/>
      <c r="I5" s="24"/>
      <c r="J5" s="21"/>
      <c r="K5" s="25"/>
    </row>
    <row r="6" spans="1:11" ht="12.75">
      <c r="A6" s="26">
        <f>ROW(C1)</f>
        <v>1</v>
      </c>
      <c r="B6" s="27">
        <v>135</v>
      </c>
      <c r="C6" s="28" t="s">
        <v>15</v>
      </c>
      <c r="D6" s="29" t="s">
        <v>16</v>
      </c>
      <c r="E6" s="29" t="s">
        <v>17</v>
      </c>
      <c r="F6" s="30">
        <v>1992</v>
      </c>
      <c r="G6" s="31" t="s">
        <v>18</v>
      </c>
      <c r="H6" s="32" t="str">
        <f>VLOOKUP(F6,'RN ZBPM'!$A$1:$B$109,2,0)</f>
        <v>MA</v>
      </c>
      <c r="I6" s="33">
        <v>0.024814814814814814</v>
      </c>
      <c r="J6" s="26">
        <v>30</v>
      </c>
      <c r="K6" s="34">
        <f>I6/$I$2</f>
        <v>0.0024569123579024567</v>
      </c>
    </row>
    <row r="7" spans="1:11" ht="12.75">
      <c r="A7" s="26">
        <f>ROW(C2)</f>
        <v>2</v>
      </c>
      <c r="B7" s="27">
        <v>26</v>
      </c>
      <c r="C7" s="28" t="s">
        <v>19</v>
      </c>
      <c r="D7" s="29" t="s">
        <v>20</v>
      </c>
      <c r="E7" s="29" t="s">
        <v>21</v>
      </c>
      <c r="F7" s="30">
        <v>1976</v>
      </c>
      <c r="G7" s="31" t="s">
        <v>18</v>
      </c>
      <c r="H7" s="32" t="str">
        <f>VLOOKUP(F7,'RN ZBPM'!$A$1:$B$109,2,0)</f>
        <v>MA</v>
      </c>
      <c r="I7" s="33">
        <v>0.026006944444444444</v>
      </c>
      <c r="J7" s="26">
        <v>25</v>
      </c>
      <c r="K7" s="34">
        <f>I7/$I$2</f>
        <v>0.00257494499449945</v>
      </c>
    </row>
    <row r="8" spans="1:11" ht="12.75">
      <c r="A8" s="26">
        <f>ROW(C3)</f>
        <v>3</v>
      </c>
      <c r="B8" s="27">
        <v>39</v>
      </c>
      <c r="C8" s="28" t="s">
        <v>22</v>
      </c>
      <c r="D8" s="29" t="s">
        <v>20</v>
      </c>
      <c r="E8" s="29" t="s">
        <v>23</v>
      </c>
      <c r="F8" s="30">
        <v>1986</v>
      </c>
      <c r="G8" s="31" t="s">
        <v>18</v>
      </c>
      <c r="H8" s="32" t="str">
        <f>VLOOKUP(F8,'RN ZBPM'!$A$1:$B$109,2,0)</f>
        <v>MA</v>
      </c>
      <c r="I8" s="33">
        <v>0.026469907407407407</v>
      </c>
      <c r="J8" s="26">
        <v>21</v>
      </c>
      <c r="K8" s="34">
        <f>I8/$I$2</f>
        <v>0.002620782911624496</v>
      </c>
    </row>
    <row r="9" spans="1:11" ht="12.75">
      <c r="A9" s="26">
        <f>ROW(C4)</f>
        <v>4</v>
      </c>
      <c r="B9" s="35">
        <v>40</v>
      </c>
      <c r="C9" s="36" t="s">
        <v>24</v>
      </c>
      <c r="D9" s="37" t="s">
        <v>25</v>
      </c>
      <c r="E9" s="37" t="s">
        <v>26</v>
      </c>
      <c r="F9" s="38">
        <v>1987</v>
      </c>
      <c r="G9" s="31" t="s">
        <v>18</v>
      </c>
      <c r="H9" s="32" t="str">
        <f>VLOOKUP(F9,'RN ZBPM'!$A$1:$B$109,2,0)</f>
        <v>MA</v>
      </c>
      <c r="I9" s="33">
        <v>0.026782407407407408</v>
      </c>
      <c r="J9" s="26">
        <v>18</v>
      </c>
      <c r="K9" s="34">
        <f>I9/$I$2</f>
        <v>0.002651723505683902</v>
      </c>
    </row>
    <row r="10" spans="1:11" ht="12.75">
      <c r="A10" s="26">
        <f>ROW(C5)</f>
        <v>5</v>
      </c>
      <c r="B10" s="35">
        <v>22</v>
      </c>
      <c r="C10" s="36" t="s">
        <v>27</v>
      </c>
      <c r="D10" s="37" t="s">
        <v>28</v>
      </c>
      <c r="E10" s="37" t="s">
        <v>17</v>
      </c>
      <c r="F10" s="38">
        <v>1992</v>
      </c>
      <c r="G10" s="31" t="s">
        <v>18</v>
      </c>
      <c r="H10" s="32" t="str">
        <f>VLOOKUP(F10,'RN ZBPM'!$A$1:$B$109,2,0)</f>
        <v>MA</v>
      </c>
      <c r="I10" s="33">
        <v>0.027025462962962963</v>
      </c>
      <c r="J10" s="26">
        <v>16</v>
      </c>
      <c r="K10" s="34">
        <f>I10/$I$2</f>
        <v>0.0026757884121745507</v>
      </c>
    </row>
    <row r="11" spans="1:11" ht="12.75">
      <c r="A11" s="26">
        <f>ROW(C6)</f>
        <v>6</v>
      </c>
      <c r="B11" s="35">
        <v>33</v>
      </c>
      <c r="C11" s="36" t="s">
        <v>29</v>
      </c>
      <c r="D11" s="37" t="s">
        <v>30</v>
      </c>
      <c r="E11" s="37" t="s">
        <v>31</v>
      </c>
      <c r="F11" s="38">
        <v>1988</v>
      </c>
      <c r="G11" s="31" t="s">
        <v>18</v>
      </c>
      <c r="H11" s="32" t="str">
        <f>VLOOKUP(F11,'RN ZBPM'!$A$1:$B$109,2,0)</f>
        <v>MA</v>
      </c>
      <c r="I11" s="33">
        <v>0.027696759259259258</v>
      </c>
      <c r="J11" s="26">
        <v>15</v>
      </c>
      <c r="K11" s="34">
        <f>I11/$I$2</f>
        <v>0.002742253392005867</v>
      </c>
    </row>
    <row r="12" spans="1:11" ht="12.75">
      <c r="A12" s="26">
        <f>ROW(C7)</f>
        <v>7</v>
      </c>
      <c r="B12" s="35">
        <v>165</v>
      </c>
      <c r="C12" s="36" t="s">
        <v>32</v>
      </c>
      <c r="D12" s="37" t="s">
        <v>33</v>
      </c>
      <c r="E12" s="37" t="s">
        <v>34</v>
      </c>
      <c r="F12" s="38">
        <v>1979</v>
      </c>
      <c r="G12" s="31" t="s">
        <v>18</v>
      </c>
      <c r="H12" s="32" t="str">
        <f>VLOOKUP(F12,'RN ZBPM'!$A$1:$B$109,2,0)</f>
        <v>MA</v>
      </c>
      <c r="I12" s="33">
        <v>0.027824074074074074</v>
      </c>
      <c r="J12" s="26">
        <v>14</v>
      </c>
      <c r="K12" s="34">
        <f>I12/$I$2</f>
        <v>0.002754858819215255</v>
      </c>
    </row>
    <row r="13" spans="1:11" ht="12.75">
      <c r="A13" s="26">
        <f>ROW(C8)</f>
        <v>8</v>
      </c>
      <c r="B13" s="35">
        <v>160</v>
      </c>
      <c r="C13" s="36" t="s">
        <v>35</v>
      </c>
      <c r="D13" s="37" t="s">
        <v>30</v>
      </c>
      <c r="E13" s="37" t="s">
        <v>36</v>
      </c>
      <c r="F13" s="38">
        <v>1982</v>
      </c>
      <c r="G13" s="31" t="s">
        <v>18</v>
      </c>
      <c r="H13" s="32" t="str">
        <f>VLOOKUP(F13,'RN ZBPM'!$A$1:$B$109,2,0)</f>
        <v>MA</v>
      </c>
      <c r="I13" s="33">
        <v>0.028136574074074074</v>
      </c>
      <c r="J13" s="26">
        <v>13</v>
      </c>
      <c r="K13" s="34">
        <f>I13/$I$2</f>
        <v>0.002785799413274661</v>
      </c>
    </row>
    <row r="14" spans="1:11" ht="12.75">
      <c r="A14" s="26">
        <f>ROW(C9)</f>
        <v>9</v>
      </c>
      <c r="B14" s="35">
        <v>117</v>
      </c>
      <c r="C14" s="36" t="s">
        <v>37</v>
      </c>
      <c r="D14" s="37" t="s">
        <v>38</v>
      </c>
      <c r="E14" s="37" t="s">
        <v>39</v>
      </c>
      <c r="F14" s="38">
        <v>1986</v>
      </c>
      <c r="G14" s="31" t="s">
        <v>18</v>
      </c>
      <c r="H14" s="32" t="str">
        <f>VLOOKUP(F14,'RN ZBPM'!$A$1:$B$109,2,0)</f>
        <v>MA</v>
      </c>
      <c r="I14" s="33">
        <v>0.028993055555555557</v>
      </c>
      <c r="J14" s="26">
        <v>12</v>
      </c>
      <c r="K14" s="34">
        <f>I14/$I$2</f>
        <v>0.002870599559955996</v>
      </c>
    </row>
    <row r="15" spans="1:11" ht="12.75">
      <c r="A15" s="26">
        <f>ROW(C10)</f>
        <v>10</v>
      </c>
      <c r="B15" s="35">
        <v>138</v>
      </c>
      <c r="C15" s="36" t="s">
        <v>40</v>
      </c>
      <c r="D15" s="37" t="s">
        <v>41</v>
      </c>
      <c r="E15" s="37" t="s">
        <v>42</v>
      </c>
      <c r="F15" s="38">
        <v>1980</v>
      </c>
      <c r="G15" s="31" t="s">
        <v>18</v>
      </c>
      <c r="H15" s="32" t="str">
        <f>VLOOKUP(F15,'RN ZBPM'!$A$1:$B$109,2,0)</f>
        <v>MA</v>
      </c>
      <c r="I15" s="33">
        <v>0.02917824074074074</v>
      </c>
      <c r="J15" s="26">
        <v>11</v>
      </c>
      <c r="K15" s="34">
        <f>I15/$I$2</f>
        <v>0.002888934726806014</v>
      </c>
    </row>
    <row r="16" spans="1:11" ht="12.75">
      <c r="A16" s="26">
        <f>ROW(C11)</f>
        <v>11</v>
      </c>
      <c r="B16" s="35">
        <v>49</v>
      </c>
      <c r="C16" s="36" t="s">
        <v>43</v>
      </c>
      <c r="D16" s="37" t="s">
        <v>44</v>
      </c>
      <c r="E16" s="37" t="s">
        <v>45</v>
      </c>
      <c r="F16" s="38">
        <v>1986</v>
      </c>
      <c r="G16" s="31" t="s">
        <v>18</v>
      </c>
      <c r="H16" s="32" t="str">
        <f>VLOOKUP(F16,'RN ZBPM'!$A$1:$B$109,2,0)</f>
        <v>MA</v>
      </c>
      <c r="I16" s="33">
        <v>0.030046296296296297</v>
      </c>
      <c r="J16" s="26">
        <v>10</v>
      </c>
      <c r="K16" s="34">
        <f>I16/$I$2</f>
        <v>0.002974880821415475</v>
      </c>
    </row>
    <row r="17" spans="1:11" ht="12.75">
      <c r="A17" s="26">
        <f>ROW(C12)</f>
        <v>12</v>
      </c>
      <c r="B17" s="35">
        <v>41</v>
      </c>
      <c r="C17" s="36" t="s">
        <v>46</v>
      </c>
      <c r="D17" s="37" t="s">
        <v>47</v>
      </c>
      <c r="E17" s="37" t="s">
        <v>48</v>
      </c>
      <c r="F17" s="38">
        <v>1983</v>
      </c>
      <c r="G17" s="31" t="s">
        <v>18</v>
      </c>
      <c r="H17" s="32" t="str">
        <f>VLOOKUP(F17,'RN ZBPM'!$A$1:$B$109,2,0)</f>
        <v>MA</v>
      </c>
      <c r="I17" s="33">
        <v>0.03023148148148148</v>
      </c>
      <c r="J17" s="26">
        <v>9</v>
      </c>
      <c r="K17" s="34">
        <f>I17/$I$2</f>
        <v>0.0029932159882654933</v>
      </c>
    </row>
    <row r="18" spans="1:11" ht="12.75">
      <c r="A18" s="26">
        <f>ROW(C13)</f>
        <v>13</v>
      </c>
      <c r="B18" s="35">
        <v>187</v>
      </c>
      <c r="C18" s="36" t="s">
        <v>49</v>
      </c>
      <c r="D18" s="37" t="s">
        <v>50</v>
      </c>
      <c r="E18" s="37" t="s">
        <v>51</v>
      </c>
      <c r="F18" s="38">
        <v>1985</v>
      </c>
      <c r="G18" s="31" t="s">
        <v>18</v>
      </c>
      <c r="H18" s="32" t="str">
        <f>VLOOKUP(F18,'RN ZBPM'!$A$1:$B$109,2,0)</f>
        <v>MA</v>
      </c>
      <c r="I18" s="33">
        <v>0.030810185185185184</v>
      </c>
      <c r="J18" s="26">
        <v>8</v>
      </c>
      <c r="K18" s="34">
        <f>I18/$I$2</f>
        <v>0.0030505133846718004</v>
      </c>
    </row>
    <row r="19" spans="1:11" ht="12.75">
      <c r="A19" s="26">
        <f>ROW(C14)</f>
        <v>14</v>
      </c>
      <c r="B19" s="35">
        <v>102</v>
      </c>
      <c r="C19" s="36" t="s">
        <v>52</v>
      </c>
      <c r="D19" s="37" t="s">
        <v>53</v>
      </c>
      <c r="E19" s="37" t="s">
        <v>54</v>
      </c>
      <c r="F19" s="38">
        <v>1992</v>
      </c>
      <c r="G19" s="31" t="s">
        <v>18</v>
      </c>
      <c r="H19" s="32" t="str">
        <f>VLOOKUP(F19,'RN ZBPM'!$A$1:$B$109,2,0)</f>
        <v>MA</v>
      </c>
      <c r="I19" s="33">
        <v>0.030925925925925926</v>
      </c>
      <c r="J19" s="26">
        <v>7</v>
      </c>
      <c r="K19" s="34">
        <f>I19/$I$2</f>
        <v>0.003061972863953062</v>
      </c>
    </row>
    <row r="20" spans="1:11" ht="12.75">
      <c r="A20" s="26">
        <f>ROW(C15)</f>
        <v>15</v>
      </c>
      <c r="B20" s="35">
        <v>170</v>
      </c>
      <c r="C20" s="36" t="s">
        <v>55</v>
      </c>
      <c r="D20" s="37" t="s">
        <v>56</v>
      </c>
      <c r="E20" s="37" t="s">
        <v>34</v>
      </c>
      <c r="F20" s="38">
        <v>1974</v>
      </c>
      <c r="G20" s="31" t="s">
        <v>18</v>
      </c>
      <c r="H20" s="32" t="str">
        <f>VLOOKUP(F20,'RN ZBPM'!$A$1:$B$109,2,0)</f>
        <v>MA</v>
      </c>
      <c r="I20" s="33">
        <v>0.030960648148148147</v>
      </c>
      <c r="J20" s="26">
        <v>6</v>
      </c>
      <c r="K20" s="34">
        <f>I20/$I$2</f>
        <v>0.0030654107077374405</v>
      </c>
    </row>
    <row r="21" spans="1:11" ht="12.75">
      <c r="A21" s="26">
        <f>ROW(C16)</f>
        <v>16</v>
      </c>
      <c r="B21" s="35">
        <v>28</v>
      </c>
      <c r="C21" s="36" t="s">
        <v>57</v>
      </c>
      <c r="D21" s="37" t="s">
        <v>58</v>
      </c>
      <c r="E21" s="37" t="s">
        <v>59</v>
      </c>
      <c r="F21" s="38">
        <v>1988</v>
      </c>
      <c r="G21" s="31" t="s">
        <v>18</v>
      </c>
      <c r="H21" s="32" t="str">
        <f>VLOOKUP(F21,'RN ZBPM'!$A$1:$B$109,2,0)</f>
        <v>MA</v>
      </c>
      <c r="I21" s="33">
        <v>0.031018518518518518</v>
      </c>
      <c r="J21" s="26">
        <v>5</v>
      </c>
      <c r="K21" s="34">
        <f>I21/$I$2</f>
        <v>0.003071140447378071</v>
      </c>
    </row>
    <row r="22" spans="1:11" ht="12.75">
      <c r="A22" s="26">
        <f>ROW(C17)</f>
        <v>17</v>
      </c>
      <c r="B22" s="35">
        <v>141</v>
      </c>
      <c r="C22" s="36" t="s">
        <v>60</v>
      </c>
      <c r="D22" s="37" t="s">
        <v>61</v>
      </c>
      <c r="E22" s="37" t="s">
        <v>42</v>
      </c>
      <c r="F22" s="38">
        <v>1975</v>
      </c>
      <c r="G22" s="31" t="s">
        <v>18</v>
      </c>
      <c r="H22" s="32" t="str">
        <f>VLOOKUP(F22,'RN ZBPM'!$A$1:$B$109,2,0)</f>
        <v>MA</v>
      </c>
      <c r="I22" s="33">
        <v>0.03127314814814815</v>
      </c>
      <c r="J22" s="26">
        <v>4</v>
      </c>
      <c r="K22" s="34">
        <f>I22/$I$2</f>
        <v>0.0030963513017968464</v>
      </c>
    </row>
    <row r="23" spans="1:11" ht="12.75">
      <c r="A23" s="26">
        <f>ROW(C18)</f>
        <v>18</v>
      </c>
      <c r="B23" s="35">
        <v>148</v>
      </c>
      <c r="C23" s="36" t="s">
        <v>62</v>
      </c>
      <c r="D23" s="37" t="s">
        <v>63</v>
      </c>
      <c r="E23" s="37" t="s">
        <v>54</v>
      </c>
      <c r="F23" s="38">
        <v>1994</v>
      </c>
      <c r="G23" s="31" t="s">
        <v>64</v>
      </c>
      <c r="H23" s="32" t="str">
        <f>VLOOKUP(F23,'RN ZBPM'!$A$1:$B$109,2,0)</f>
        <v>MA</v>
      </c>
      <c r="I23" s="33">
        <v>0.031296296296296294</v>
      </c>
      <c r="J23" s="26">
        <v>3</v>
      </c>
      <c r="K23" s="34">
        <f>I23/$I$2</f>
        <v>0.0030986431976530986</v>
      </c>
    </row>
    <row r="24" spans="1:11" ht="12.75">
      <c r="A24" s="26">
        <f>ROW(C19)</f>
        <v>19</v>
      </c>
      <c r="B24" s="35">
        <v>114</v>
      </c>
      <c r="C24" s="36" t="s">
        <v>65</v>
      </c>
      <c r="D24" s="37" t="s">
        <v>66</v>
      </c>
      <c r="E24" s="37" t="s">
        <v>67</v>
      </c>
      <c r="F24" s="38">
        <v>1978</v>
      </c>
      <c r="G24" s="31" t="s">
        <v>18</v>
      </c>
      <c r="H24" s="32" t="str">
        <f>VLOOKUP(F24,'RN ZBPM'!$A$1:$B$109,2,0)</f>
        <v>MA</v>
      </c>
      <c r="I24" s="33">
        <v>0.03142361111111111</v>
      </c>
      <c r="J24" s="26">
        <v>2</v>
      </c>
      <c r="K24" s="34">
        <f>I24/$I$2</f>
        <v>0.0031112486248624865</v>
      </c>
    </row>
    <row r="25" spans="1:11" ht="12.75">
      <c r="A25" s="26">
        <f>ROW(C20)</f>
        <v>20</v>
      </c>
      <c r="B25" s="35">
        <v>142</v>
      </c>
      <c r="C25" s="36" t="s">
        <v>29</v>
      </c>
      <c r="D25" s="37" t="s">
        <v>20</v>
      </c>
      <c r="E25" s="37" t="s">
        <v>68</v>
      </c>
      <c r="F25" s="38">
        <v>1979</v>
      </c>
      <c r="G25" s="31" t="s">
        <v>18</v>
      </c>
      <c r="H25" s="32" t="str">
        <f>VLOOKUP(F25,'RN ZBPM'!$A$1:$B$109,2,0)</f>
        <v>MA</v>
      </c>
      <c r="I25" s="33">
        <v>0.03149305555555556</v>
      </c>
      <c r="J25" s="26">
        <v>1</v>
      </c>
      <c r="K25" s="34">
        <f>I25/$I$2</f>
        <v>0.0031181243124312435</v>
      </c>
    </row>
    <row r="26" spans="1:11" ht="12.75">
      <c r="A26" s="26">
        <f>ROW(C21)</f>
        <v>21</v>
      </c>
      <c r="B26" s="35">
        <v>134</v>
      </c>
      <c r="C26" s="36" t="s">
        <v>69</v>
      </c>
      <c r="D26" s="37" t="s">
        <v>70</v>
      </c>
      <c r="E26" s="37" t="s">
        <v>71</v>
      </c>
      <c r="F26" s="38">
        <v>1981</v>
      </c>
      <c r="G26" s="31" t="s">
        <v>18</v>
      </c>
      <c r="H26" s="32" t="str">
        <f>VLOOKUP(F26,'RN ZBPM'!$A$1:$B$109,2,0)</f>
        <v>MA</v>
      </c>
      <c r="I26" s="33">
        <v>0.03172453703703704</v>
      </c>
      <c r="J26" s="26">
        <v>1</v>
      </c>
      <c r="K26" s="34">
        <f>I26/$I$2</f>
        <v>0.003141043270993766</v>
      </c>
    </row>
    <row r="27" spans="1:11" ht="12.75">
      <c r="A27" s="26">
        <f>ROW(C22)</f>
        <v>22</v>
      </c>
      <c r="B27" s="35">
        <v>3</v>
      </c>
      <c r="C27" s="36" t="s">
        <v>72</v>
      </c>
      <c r="D27" s="37" t="s">
        <v>73</v>
      </c>
      <c r="E27" s="37" t="s">
        <v>74</v>
      </c>
      <c r="F27" s="38">
        <v>1974</v>
      </c>
      <c r="G27" s="31" t="s">
        <v>18</v>
      </c>
      <c r="H27" s="32" t="str">
        <f>VLOOKUP(F27,'RN ZBPM'!$A$1:$B$109,2,0)</f>
        <v>MA</v>
      </c>
      <c r="I27" s="33">
        <v>0.03184027777777778</v>
      </c>
      <c r="J27" s="26">
        <v>1</v>
      </c>
      <c r="K27" s="34">
        <f>I27/$I$2</f>
        <v>0.0031525027502750276</v>
      </c>
    </row>
    <row r="28" spans="1:11" ht="12.75">
      <c r="A28" s="26">
        <f>ROW(C23)</f>
        <v>23</v>
      </c>
      <c r="B28" s="35">
        <v>60</v>
      </c>
      <c r="C28" s="36" t="s">
        <v>75</v>
      </c>
      <c r="D28" s="37" t="s">
        <v>76</v>
      </c>
      <c r="E28" s="37" t="s">
        <v>77</v>
      </c>
      <c r="F28" s="38">
        <v>1974</v>
      </c>
      <c r="G28" s="31" t="s">
        <v>18</v>
      </c>
      <c r="H28" s="32" t="str">
        <f>VLOOKUP(F28,'RN ZBPM'!$A$1:$B$109,2,0)</f>
        <v>MA</v>
      </c>
      <c r="I28" s="33">
        <v>0.03193287037037037</v>
      </c>
      <c r="J28" s="26">
        <v>1</v>
      </c>
      <c r="K28" s="34">
        <f>I28/$I$2</f>
        <v>0.0031616703337000365</v>
      </c>
    </row>
    <row r="29" spans="1:11" ht="12.75">
      <c r="A29" s="26">
        <f>ROW(C24)</f>
        <v>24</v>
      </c>
      <c r="B29" s="35">
        <v>91</v>
      </c>
      <c r="C29" s="36" t="s">
        <v>78</v>
      </c>
      <c r="D29" s="37" t="s">
        <v>47</v>
      </c>
      <c r="E29" s="37" t="s">
        <v>51</v>
      </c>
      <c r="F29" s="38">
        <v>1977</v>
      </c>
      <c r="G29" s="31" t="s">
        <v>18</v>
      </c>
      <c r="H29" s="32" t="str">
        <f>VLOOKUP(F29,'RN ZBPM'!$A$1:$B$109,2,0)</f>
        <v>MA</v>
      </c>
      <c r="I29" s="33">
        <v>0.032268518518518516</v>
      </c>
      <c r="J29" s="26">
        <v>1</v>
      </c>
      <c r="K29" s="34">
        <f>I29/$I$2</f>
        <v>0.0031949028236156946</v>
      </c>
    </row>
    <row r="30" spans="1:11" ht="12.75">
      <c r="A30" s="26">
        <f>ROW(C25)</f>
        <v>25</v>
      </c>
      <c r="B30" s="35">
        <v>158</v>
      </c>
      <c r="C30" s="36" t="s">
        <v>79</v>
      </c>
      <c r="D30" s="37" t="s">
        <v>80</v>
      </c>
      <c r="E30" s="37" t="s">
        <v>81</v>
      </c>
      <c r="F30" s="38">
        <v>1981</v>
      </c>
      <c r="G30" s="31" t="s">
        <v>18</v>
      </c>
      <c r="H30" s="32" t="str">
        <f>VLOOKUP(F30,'RN ZBPM'!$A$1:$B$109,2,0)</f>
        <v>MA</v>
      </c>
      <c r="I30" s="33">
        <v>0.032337962962962964</v>
      </c>
      <c r="J30" s="26">
        <v>1</v>
      </c>
      <c r="K30" s="34">
        <f>I30/$I$2</f>
        <v>0.003201778511184452</v>
      </c>
    </row>
    <row r="31" spans="1:11" ht="12.75">
      <c r="A31" s="26">
        <f>ROW(C26)</f>
        <v>26</v>
      </c>
      <c r="B31" s="35">
        <v>103</v>
      </c>
      <c r="C31" s="36" t="s">
        <v>52</v>
      </c>
      <c r="D31" s="37" t="s">
        <v>28</v>
      </c>
      <c r="E31" s="37" t="s">
        <v>82</v>
      </c>
      <c r="F31" s="38">
        <v>1994</v>
      </c>
      <c r="G31" s="31" t="s">
        <v>64</v>
      </c>
      <c r="H31" s="32" t="str">
        <f>VLOOKUP(F31,'RN ZBPM'!$A$1:$B$109,2,0)</f>
        <v>MA</v>
      </c>
      <c r="I31" s="33">
        <v>0.03238425925925926</v>
      </c>
      <c r="J31" s="26">
        <v>1</v>
      </c>
      <c r="K31" s="34">
        <f>I31/$I$2</f>
        <v>0.0032063623028969566</v>
      </c>
    </row>
    <row r="32" spans="1:11" ht="12.75">
      <c r="A32" s="26">
        <f>ROW(C27)</f>
        <v>27</v>
      </c>
      <c r="B32" s="35">
        <v>195</v>
      </c>
      <c r="C32" s="36" t="s">
        <v>83</v>
      </c>
      <c r="D32" s="37" t="s">
        <v>84</v>
      </c>
      <c r="E32" s="37"/>
      <c r="F32" s="38">
        <v>1985</v>
      </c>
      <c r="G32" s="31" t="s">
        <v>18</v>
      </c>
      <c r="H32" s="32" t="str">
        <f>VLOOKUP(F32,'RN ZBPM'!$A$1:$B$109,2,0)</f>
        <v>MA</v>
      </c>
      <c r="I32" s="33">
        <v>0.032962962962962965</v>
      </c>
      <c r="J32" s="26">
        <v>1</v>
      </c>
      <c r="K32" s="34">
        <f>I32/$I$2</f>
        <v>0.003263659699303264</v>
      </c>
    </row>
    <row r="33" spans="1:11" ht="12.75">
      <c r="A33" s="26">
        <f>ROW(C28)</f>
        <v>28</v>
      </c>
      <c r="B33" s="35">
        <v>122</v>
      </c>
      <c r="C33" s="36" t="s">
        <v>85</v>
      </c>
      <c r="D33" s="37" t="s">
        <v>20</v>
      </c>
      <c r="E33" s="37" t="s">
        <v>86</v>
      </c>
      <c r="F33" s="38">
        <v>1993</v>
      </c>
      <c r="G33" s="31" t="s">
        <v>18</v>
      </c>
      <c r="H33" s="32" t="str">
        <f>VLOOKUP(F33,'RN ZBPM'!$A$1:$B$109,2,0)</f>
        <v>MA</v>
      </c>
      <c r="I33" s="33">
        <v>0.03391203703703704</v>
      </c>
      <c r="J33" s="26">
        <v>1</v>
      </c>
      <c r="K33" s="34">
        <f>I33/$I$2</f>
        <v>0.003357627429409608</v>
      </c>
    </row>
    <row r="34" spans="1:11" ht="12.75">
      <c r="A34" s="26">
        <f>ROW(C29)</f>
        <v>29</v>
      </c>
      <c r="B34" s="35">
        <v>93</v>
      </c>
      <c r="C34" s="36" t="s">
        <v>87</v>
      </c>
      <c r="D34" s="37" t="s">
        <v>88</v>
      </c>
      <c r="E34" s="37" t="s">
        <v>89</v>
      </c>
      <c r="F34" s="38">
        <v>1974</v>
      </c>
      <c r="G34" s="31" t="s">
        <v>18</v>
      </c>
      <c r="H34" s="32" t="str">
        <f>VLOOKUP(F34,'RN ZBPM'!$A$1:$B$109,2,0)</f>
        <v>MA</v>
      </c>
      <c r="I34" s="33">
        <v>0.03412037037037037</v>
      </c>
      <c r="J34" s="26">
        <v>1</v>
      </c>
      <c r="K34" s="34">
        <f>I34/$I$2</f>
        <v>0.0033782544921158782</v>
      </c>
    </row>
    <row r="35" spans="1:11" ht="12.75">
      <c r="A35" s="26">
        <f>ROW(C30)</f>
        <v>30</v>
      </c>
      <c r="B35" s="35">
        <v>120</v>
      </c>
      <c r="C35" s="36" t="s">
        <v>90</v>
      </c>
      <c r="D35" s="37" t="s">
        <v>91</v>
      </c>
      <c r="E35" s="37" t="s">
        <v>92</v>
      </c>
      <c r="F35" s="38">
        <v>1997</v>
      </c>
      <c r="G35" s="31" t="s">
        <v>64</v>
      </c>
      <c r="H35" s="32" t="str">
        <f>VLOOKUP(F35,'RN ZBPM'!$A$1:$B$109,2,0)</f>
        <v>MA</v>
      </c>
      <c r="I35" s="33">
        <v>0.03414351851851852</v>
      </c>
      <c r="J35" s="26">
        <v>1</v>
      </c>
      <c r="K35" s="34">
        <f>I35/$I$2</f>
        <v>0.0033805463879721304</v>
      </c>
    </row>
    <row r="36" spans="1:11" ht="12.75">
      <c r="A36" s="26">
        <f>ROW(C31)</f>
        <v>31</v>
      </c>
      <c r="B36" s="35">
        <v>110</v>
      </c>
      <c r="C36" s="36" t="s">
        <v>93</v>
      </c>
      <c r="D36" s="37" t="s">
        <v>58</v>
      </c>
      <c r="E36" s="37" t="s">
        <v>94</v>
      </c>
      <c r="F36" s="38">
        <v>2000</v>
      </c>
      <c r="G36" s="31" t="s">
        <v>64</v>
      </c>
      <c r="H36" s="32" t="str">
        <f>VLOOKUP(F36,'RN ZBPM'!$A$1:$B$109,2,0)</f>
        <v>MA</v>
      </c>
      <c r="I36" s="33">
        <v>0.03456018518518519</v>
      </c>
      <c r="J36" s="26">
        <v>1</v>
      </c>
      <c r="K36" s="34">
        <f>I36/$I$2</f>
        <v>0.003421800513384672</v>
      </c>
    </row>
    <row r="37" spans="1:11" ht="12.75">
      <c r="A37" s="26">
        <f>ROW(C32)</f>
        <v>32</v>
      </c>
      <c r="B37" s="35">
        <v>74</v>
      </c>
      <c r="C37" s="36" t="s">
        <v>95</v>
      </c>
      <c r="D37" s="37" t="s">
        <v>96</v>
      </c>
      <c r="E37" s="37" t="s">
        <v>97</v>
      </c>
      <c r="F37" s="38">
        <v>1976</v>
      </c>
      <c r="G37" s="31" t="s">
        <v>18</v>
      </c>
      <c r="H37" s="32" t="str">
        <f>VLOOKUP(F37,'RN ZBPM'!$A$1:$B$109,2,0)</f>
        <v>MA</v>
      </c>
      <c r="I37" s="33">
        <v>0.03509259259259259</v>
      </c>
      <c r="J37" s="26">
        <v>1</v>
      </c>
      <c r="K37" s="34">
        <f>I37/$I$2</f>
        <v>0.0034745141180784747</v>
      </c>
    </row>
    <row r="38" spans="1:11" ht="12.75">
      <c r="A38" s="26">
        <f>ROW(C33)</f>
        <v>33</v>
      </c>
      <c r="B38" s="35">
        <v>184</v>
      </c>
      <c r="C38" s="36" t="s">
        <v>98</v>
      </c>
      <c r="D38" s="37" t="s">
        <v>70</v>
      </c>
      <c r="E38" s="37" t="s">
        <v>42</v>
      </c>
      <c r="F38" s="38">
        <v>1975</v>
      </c>
      <c r="G38" s="31" t="s">
        <v>18</v>
      </c>
      <c r="H38" s="32" t="str">
        <f>VLOOKUP(F38,'RN ZBPM'!$A$1:$B$109,2,0)</f>
        <v>MA</v>
      </c>
      <c r="I38" s="33">
        <v>0.03515046296296296</v>
      </c>
      <c r="J38" s="26">
        <v>1</v>
      </c>
      <c r="K38" s="34">
        <f>I38/$I$2</f>
        <v>0.003480243857719105</v>
      </c>
    </row>
    <row r="39" spans="1:11" ht="12.75">
      <c r="A39" s="26">
        <f>ROW(C34)</f>
        <v>34</v>
      </c>
      <c r="B39" s="35">
        <v>177</v>
      </c>
      <c r="C39" s="36" t="s">
        <v>99</v>
      </c>
      <c r="D39" s="37" t="s">
        <v>100</v>
      </c>
      <c r="E39" s="37" t="s">
        <v>42</v>
      </c>
      <c r="F39" s="38">
        <v>1976</v>
      </c>
      <c r="G39" s="31" t="s">
        <v>18</v>
      </c>
      <c r="H39" s="32" t="str">
        <f>VLOOKUP(F39,'RN ZBPM'!$A$1:$B$109,2,0)</f>
        <v>MA</v>
      </c>
      <c r="I39" s="33">
        <v>0.03625</v>
      </c>
      <c r="J39" s="26">
        <v>1</v>
      </c>
      <c r="K39" s="34">
        <f>I39/$I$2</f>
        <v>0.003589108910891089</v>
      </c>
    </row>
    <row r="40" spans="1:11" ht="12.75">
      <c r="A40" s="26">
        <f>ROW(C35)</f>
        <v>35</v>
      </c>
      <c r="B40" s="35">
        <v>2</v>
      </c>
      <c r="C40" s="36" t="s">
        <v>101</v>
      </c>
      <c r="D40" s="37" t="s">
        <v>25</v>
      </c>
      <c r="E40" s="37" t="s">
        <v>102</v>
      </c>
      <c r="F40" s="38">
        <v>1996</v>
      </c>
      <c r="G40" s="31" t="s">
        <v>64</v>
      </c>
      <c r="H40" s="32" t="str">
        <f>VLOOKUP(F40,'RN ZBPM'!$A$1:$B$109,2,0)</f>
        <v>MA</v>
      </c>
      <c r="I40" s="33">
        <v>0.03640046296296296</v>
      </c>
      <c r="J40" s="26">
        <v>1</v>
      </c>
      <c r="K40" s="34">
        <f>I40/$I$2</f>
        <v>0.003604006233956729</v>
      </c>
    </row>
    <row r="41" spans="1:11" ht="12.75">
      <c r="A41" s="26">
        <f>ROW(C36)</f>
        <v>36</v>
      </c>
      <c r="B41" s="35">
        <v>192</v>
      </c>
      <c r="C41" s="36" t="s">
        <v>103</v>
      </c>
      <c r="D41" s="37" t="s">
        <v>28</v>
      </c>
      <c r="E41" s="37" t="s">
        <v>104</v>
      </c>
      <c r="F41" s="38">
        <v>1988</v>
      </c>
      <c r="G41" s="31" t="s">
        <v>18</v>
      </c>
      <c r="H41" s="32" t="str">
        <f>VLOOKUP(F41,'RN ZBPM'!$A$1:$B$109,2,0)</f>
        <v>MA</v>
      </c>
      <c r="I41" s="33">
        <v>0.03657407407407407</v>
      </c>
      <c r="J41" s="26">
        <v>1</v>
      </c>
      <c r="K41" s="34">
        <f>I41/$I$2</f>
        <v>0.003621195452878621</v>
      </c>
    </row>
    <row r="42" spans="1:11" ht="12.75">
      <c r="A42" s="26">
        <f>ROW(C37)</f>
        <v>37</v>
      </c>
      <c r="B42" s="35">
        <v>62</v>
      </c>
      <c r="C42" s="36" t="s">
        <v>75</v>
      </c>
      <c r="D42" s="37" t="s">
        <v>30</v>
      </c>
      <c r="E42" s="37" t="s">
        <v>77</v>
      </c>
      <c r="F42" s="38">
        <v>1978</v>
      </c>
      <c r="G42" s="31" t="s">
        <v>18</v>
      </c>
      <c r="H42" s="32" t="str">
        <f>VLOOKUP(F42,'RN ZBPM'!$A$1:$B$109,2,0)</f>
        <v>MA</v>
      </c>
      <c r="I42" s="33">
        <v>0.03681712962962963</v>
      </c>
      <c r="J42" s="26">
        <v>1</v>
      </c>
      <c r="K42" s="34">
        <f>I42/$I$2</f>
        <v>0.0036452603593692704</v>
      </c>
    </row>
    <row r="43" spans="1:11" ht="12.75">
      <c r="A43" s="26">
        <f>ROW(C38)</f>
        <v>38</v>
      </c>
      <c r="B43" s="35">
        <v>87</v>
      </c>
      <c r="C43" s="36" t="s">
        <v>105</v>
      </c>
      <c r="D43" s="37" t="s">
        <v>106</v>
      </c>
      <c r="E43" s="37" t="s">
        <v>107</v>
      </c>
      <c r="F43" s="38">
        <v>1984</v>
      </c>
      <c r="G43" s="31" t="s">
        <v>18</v>
      </c>
      <c r="H43" s="32" t="str">
        <f>VLOOKUP(F43,'RN ZBPM'!$A$1:$B$109,2,0)</f>
        <v>MA</v>
      </c>
      <c r="I43" s="33">
        <v>0.03693287037037037</v>
      </c>
      <c r="J43" s="26">
        <v>1</v>
      </c>
      <c r="K43" s="34">
        <f>I43/$I$2</f>
        <v>0.003656719838650532</v>
      </c>
    </row>
    <row r="44" spans="1:11" ht="12.75">
      <c r="A44" s="26">
        <f>ROW(C39)</f>
        <v>39</v>
      </c>
      <c r="B44" s="35">
        <v>163</v>
      </c>
      <c r="C44" s="36" t="s">
        <v>108</v>
      </c>
      <c r="D44" s="37" t="s">
        <v>109</v>
      </c>
      <c r="E44" s="37" t="s">
        <v>110</v>
      </c>
      <c r="F44" s="38">
        <v>1985</v>
      </c>
      <c r="G44" s="31" t="s">
        <v>18</v>
      </c>
      <c r="H44" s="32" t="str">
        <f>VLOOKUP(F44,'RN ZBPM'!$A$1:$B$109,2,0)</f>
        <v>MA</v>
      </c>
      <c r="I44" s="33">
        <v>0.03747685185185185</v>
      </c>
      <c r="J44" s="26">
        <v>1</v>
      </c>
      <c r="K44" s="34">
        <f>I44/$I$2</f>
        <v>0.0037105793912724605</v>
      </c>
    </row>
    <row r="45" spans="1:11" ht="12.75">
      <c r="A45" s="26">
        <f>ROW(C40)</f>
        <v>40</v>
      </c>
      <c r="B45" s="35">
        <v>175</v>
      </c>
      <c r="C45" s="36" t="s">
        <v>111</v>
      </c>
      <c r="D45" s="37" t="s">
        <v>112</v>
      </c>
      <c r="E45" s="37" t="s">
        <v>42</v>
      </c>
      <c r="F45" s="38">
        <v>1982</v>
      </c>
      <c r="G45" s="31" t="s">
        <v>18</v>
      </c>
      <c r="H45" s="32" t="str">
        <f>VLOOKUP(F45,'RN ZBPM'!$A$1:$B$109,2,0)</f>
        <v>MA</v>
      </c>
      <c r="I45" s="33">
        <v>0.0378125</v>
      </c>
      <c r="J45" s="26">
        <v>1</v>
      </c>
      <c r="K45" s="34">
        <f>I45/$I$2</f>
        <v>0.0037438118811881187</v>
      </c>
    </row>
    <row r="46" spans="1:11" ht="12.75">
      <c r="A46" s="26">
        <f>ROW(C41)</f>
        <v>41</v>
      </c>
      <c r="B46" s="35">
        <v>109</v>
      </c>
      <c r="C46" s="36" t="s">
        <v>93</v>
      </c>
      <c r="D46" s="37" t="s">
        <v>113</v>
      </c>
      <c r="E46" s="37" t="s">
        <v>94</v>
      </c>
      <c r="F46" s="38">
        <v>1998</v>
      </c>
      <c r="G46" s="31" t="s">
        <v>64</v>
      </c>
      <c r="H46" s="32" t="str">
        <f>VLOOKUP(F46,'RN ZBPM'!$A$1:$B$109,2,0)</f>
        <v>MA</v>
      </c>
      <c r="I46" s="33">
        <v>0.038738425925925926</v>
      </c>
      <c r="J46" s="26">
        <v>1</v>
      </c>
      <c r="K46" s="34">
        <f>I46/$I$2</f>
        <v>0.0038354877154382107</v>
      </c>
    </row>
    <row r="47" spans="1:11" ht="12.75">
      <c r="A47" s="26">
        <f>ROW(C42)</f>
        <v>42</v>
      </c>
      <c r="B47" s="35">
        <v>172</v>
      </c>
      <c r="C47" s="36" t="s">
        <v>114</v>
      </c>
      <c r="D47" s="37" t="s">
        <v>80</v>
      </c>
      <c r="E47" s="37" t="s">
        <v>115</v>
      </c>
      <c r="F47" s="38">
        <v>1985</v>
      </c>
      <c r="G47" s="31" t="s">
        <v>18</v>
      </c>
      <c r="H47" s="32" t="str">
        <f>VLOOKUP(F47,'RN ZBPM'!$A$1:$B$109,2,0)</f>
        <v>MA</v>
      </c>
      <c r="I47" s="33">
        <v>0.03886574074074074</v>
      </c>
      <c r="J47" s="26">
        <v>1</v>
      </c>
      <c r="K47" s="34">
        <f>I47/$I$2</f>
        <v>0.0038480931426475985</v>
      </c>
    </row>
    <row r="48" spans="1:11" ht="12.75">
      <c r="A48" s="26">
        <f>ROW(C43)</f>
        <v>43</v>
      </c>
      <c r="B48" s="35">
        <v>118</v>
      </c>
      <c r="C48" s="36" t="s">
        <v>116</v>
      </c>
      <c r="D48" s="37" t="s">
        <v>91</v>
      </c>
      <c r="E48" s="37"/>
      <c r="F48" s="38">
        <v>1988</v>
      </c>
      <c r="G48" s="31" t="s">
        <v>18</v>
      </c>
      <c r="H48" s="32" t="str">
        <f>VLOOKUP(F48,'RN ZBPM'!$A$1:$B$109,2,0)</f>
        <v>MA</v>
      </c>
      <c r="I48" s="33">
        <v>0.03898148148148148</v>
      </c>
      <c r="J48" s="26">
        <v>1</v>
      </c>
      <c r="K48" s="34">
        <f>I48/$I$2</f>
        <v>0.003859552621928859</v>
      </c>
    </row>
    <row r="49" spans="1:11" ht="12.75">
      <c r="A49" s="26">
        <f>ROW(C44)</f>
        <v>44</v>
      </c>
      <c r="B49" s="35">
        <v>116</v>
      </c>
      <c r="C49" s="36" t="s">
        <v>117</v>
      </c>
      <c r="D49" s="37" t="s">
        <v>58</v>
      </c>
      <c r="E49" s="37"/>
      <c r="F49" s="38">
        <v>1987</v>
      </c>
      <c r="G49" s="31" t="s">
        <v>18</v>
      </c>
      <c r="H49" s="32" t="str">
        <f>VLOOKUP(F49,'RN ZBPM'!$A$1:$B$109,2,0)</f>
        <v>MA</v>
      </c>
      <c r="I49" s="33">
        <v>0.039050925925925926</v>
      </c>
      <c r="J49" s="26">
        <v>1</v>
      </c>
      <c r="K49" s="34">
        <f>I49/$I$2</f>
        <v>0.0038664283094976166</v>
      </c>
    </row>
    <row r="50" spans="1:11" ht="12.75">
      <c r="A50" s="26">
        <f>ROW(C45)</f>
        <v>45</v>
      </c>
      <c r="B50" s="35">
        <v>115</v>
      </c>
      <c r="C50" s="36" t="s">
        <v>118</v>
      </c>
      <c r="D50" s="37" t="s">
        <v>119</v>
      </c>
      <c r="E50" s="37" t="s">
        <v>51</v>
      </c>
      <c r="F50" s="38">
        <v>1984</v>
      </c>
      <c r="G50" s="31" t="s">
        <v>18</v>
      </c>
      <c r="H50" s="32" t="str">
        <f>VLOOKUP(F50,'RN ZBPM'!$A$1:$B$109,2,0)</f>
        <v>MA</v>
      </c>
      <c r="I50" s="33">
        <v>0.05298611111111111</v>
      </c>
      <c r="J50" s="26">
        <v>1</v>
      </c>
      <c r="K50" s="34">
        <f>I50/$I$2</f>
        <v>0.005246149614961496</v>
      </c>
    </row>
    <row r="51" spans="1:11" ht="12.75">
      <c r="A51" s="20"/>
      <c r="B51" s="21"/>
      <c r="C51" s="22" t="str">
        <f>'Kat.'!A3</f>
        <v>Muži 40 – 49:</v>
      </c>
      <c r="D51" s="22" t="str">
        <f>'Kat.'!B3</f>
        <v>(RN 1973 – 1964)</v>
      </c>
      <c r="E51" s="22" t="str">
        <f>'Kat.'!C3</f>
        <v>MB</v>
      </c>
      <c r="F51" s="23"/>
      <c r="G51" s="23"/>
      <c r="H51" s="23"/>
      <c r="I51" s="24"/>
      <c r="J51" s="21"/>
      <c r="K51" s="25"/>
    </row>
    <row r="52" spans="1:11" ht="12.75">
      <c r="A52" s="26">
        <f>ROW(C1)</f>
        <v>1</v>
      </c>
      <c r="B52" s="27">
        <v>100</v>
      </c>
      <c r="C52" s="28" t="s">
        <v>120</v>
      </c>
      <c r="D52" s="29" t="s">
        <v>121</v>
      </c>
      <c r="E52" s="29" t="s">
        <v>122</v>
      </c>
      <c r="F52" s="30">
        <v>1970</v>
      </c>
      <c r="G52" s="31" t="s">
        <v>123</v>
      </c>
      <c r="H52" s="32" t="str">
        <f>VLOOKUP(F52,'RN ZBPM'!$A$1:$B$109,2,0)</f>
        <v>MB</v>
      </c>
      <c r="I52" s="39">
        <v>0.025798611111111112</v>
      </c>
      <c r="J52" s="26">
        <v>30</v>
      </c>
      <c r="K52" s="34">
        <f>I52/$I$2</f>
        <v>0.0025543179317931795</v>
      </c>
    </row>
    <row r="53" spans="1:11" ht="12.75">
      <c r="A53" s="26">
        <f>ROW(C2)</f>
        <v>2</v>
      </c>
      <c r="B53" s="27">
        <v>58</v>
      </c>
      <c r="C53" s="28" t="s">
        <v>124</v>
      </c>
      <c r="D53" s="29" t="s">
        <v>70</v>
      </c>
      <c r="E53" s="29" t="s">
        <v>125</v>
      </c>
      <c r="F53" s="30">
        <v>1969</v>
      </c>
      <c r="G53" s="31" t="s">
        <v>123</v>
      </c>
      <c r="H53" s="32" t="str">
        <f>VLOOKUP(F53,'RN ZBPM'!$A$1:$B$109,2,0)</f>
        <v>MB</v>
      </c>
      <c r="I53" s="39">
        <v>0.027430555555555555</v>
      </c>
      <c r="J53" s="26">
        <v>25</v>
      </c>
      <c r="K53" s="34">
        <f>I53/$I$2</f>
        <v>0.002715896589658966</v>
      </c>
    </row>
    <row r="54" spans="1:11" ht="12.75">
      <c r="A54" s="26">
        <f>ROW(C3)</f>
        <v>3</v>
      </c>
      <c r="B54" s="27">
        <v>8</v>
      </c>
      <c r="C54" s="28" t="s">
        <v>126</v>
      </c>
      <c r="D54" s="29" t="s">
        <v>58</v>
      </c>
      <c r="E54" s="29" t="s">
        <v>127</v>
      </c>
      <c r="F54" s="30">
        <v>1969</v>
      </c>
      <c r="G54" s="31" t="s">
        <v>123</v>
      </c>
      <c r="H54" s="32" t="str">
        <f>VLOOKUP(F54,'RN ZBPM'!$A$1:$B$109,2,0)</f>
        <v>MB</v>
      </c>
      <c r="I54" s="39">
        <v>0.02771990740740741</v>
      </c>
      <c r="J54" s="26">
        <v>21</v>
      </c>
      <c r="K54" s="34">
        <f>I54/$I$2</f>
        <v>0.0027445452878621197</v>
      </c>
    </row>
    <row r="55" spans="1:11" ht="12.75">
      <c r="A55" s="26">
        <f>ROW(C4)</f>
        <v>4</v>
      </c>
      <c r="B55" s="27">
        <v>126</v>
      </c>
      <c r="C55" s="28" t="s">
        <v>128</v>
      </c>
      <c r="D55" s="29" t="s">
        <v>96</v>
      </c>
      <c r="E55" s="29" t="s">
        <v>129</v>
      </c>
      <c r="F55" s="30">
        <v>1972</v>
      </c>
      <c r="G55" s="31" t="s">
        <v>123</v>
      </c>
      <c r="H55" s="32" t="str">
        <f>VLOOKUP(F55,'RN ZBPM'!$A$1:$B$109,2,0)</f>
        <v>MB</v>
      </c>
      <c r="I55" s="39">
        <v>0.02824074074074074</v>
      </c>
      <c r="J55" s="26">
        <v>18</v>
      </c>
      <c r="K55" s="34">
        <f>I55/$I$2</f>
        <v>0.002796112944627796</v>
      </c>
    </row>
    <row r="56" spans="1:11" ht="12.75">
      <c r="A56" s="26">
        <f>ROW(C5)</f>
        <v>5</v>
      </c>
      <c r="B56" s="27">
        <v>19</v>
      </c>
      <c r="C56" s="28" t="s">
        <v>130</v>
      </c>
      <c r="D56" s="29" t="s">
        <v>58</v>
      </c>
      <c r="E56" s="29" t="s">
        <v>131</v>
      </c>
      <c r="F56" s="30">
        <v>1967</v>
      </c>
      <c r="G56" s="31" t="s">
        <v>123</v>
      </c>
      <c r="H56" s="32" t="str">
        <f>VLOOKUP(F56,'RN ZBPM'!$A$1:$B$109,2,0)</f>
        <v>MB</v>
      </c>
      <c r="I56" s="39">
        <v>0.029513888888888888</v>
      </c>
      <c r="J56" s="26">
        <v>16</v>
      </c>
      <c r="K56" s="34">
        <f>I56/$I$2</f>
        <v>0.002922167216721672</v>
      </c>
    </row>
    <row r="57" spans="1:11" ht="12.75">
      <c r="A57" s="26">
        <f>ROW(C6)</f>
        <v>6</v>
      </c>
      <c r="B57" s="27">
        <v>182</v>
      </c>
      <c r="C57" s="28" t="s">
        <v>132</v>
      </c>
      <c r="D57" s="29" t="s">
        <v>41</v>
      </c>
      <c r="E57" s="29" t="s">
        <v>42</v>
      </c>
      <c r="F57" s="30">
        <v>1973</v>
      </c>
      <c r="G57" s="31" t="s">
        <v>123</v>
      </c>
      <c r="H57" s="32" t="str">
        <f>VLOOKUP(F57,'RN ZBPM'!$A$1:$B$109,2,0)</f>
        <v>MB</v>
      </c>
      <c r="I57" s="39">
        <v>0.030416666666666668</v>
      </c>
      <c r="J57" s="26">
        <v>15</v>
      </c>
      <c r="K57" s="34">
        <f>I57/$I$2</f>
        <v>0.003011551155115512</v>
      </c>
    </row>
    <row r="58" spans="1:11" ht="12.75">
      <c r="A58" s="26">
        <f>ROW(C7)</f>
        <v>7</v>
      </c>
      <c r="B58" s="27">
        <v>152</v>
      </c>
      <c r="C58" s="28" t="s">
        <v>133</v>
      </c>
      <c r="D58" s="29" t="s">
        <v>58</v>
      </c>
      <c r="E58" s="29" t="s">
        <v>97</v>
      </c>
      <c r="F58" s="30">
        <v>1971</v>
      </c>
      <c r="G58" s="31" t="s">
        <v>123</v>
      </c>
      <c r="H58" s="32" t="str">
        <f>VLOOKUP(F58,'RN ZBPM'!$A$1:$B$109,2,0)</f>
        <v>MB</v>
      </c>
      <c r="I58" s="39">
        <v>0.03071759259259259</v>
      </c>
      <c r="J58" s="26">
        <v>14</v>
      </c>
      <c r="K58" s="34">
        <f>I58/$I$2</f>
        <v>0.0030413458012467916</v>
      </c>
    </row>
    <row r="59" spans="1:11" ht="12.75">
      <c r="A59" s="26">
        <f>ROW(C8)</f>
        <v>8</v>
      </c>
      <c r="B59" s="27">
        <v>95</v>
      </c>
      <c r="C59" s="28" t="s">
        <v>134</v>
      </c>
      <c r="D59" s="29" t="s">
        <v>135</v>
      </c>
      <c r="E59" s="29" t="s">
        <v>136</v>
      </c>
      <c r="F59" s="30">
        <v>1971</v>
      </c>
      <c r="G59" s="31" t="s">
        <v>123</v>
      </c>
      <c r="H59" s="32" t="str">
        <f>VLOOKUP(F59,'RN ZBPM'!$A$1:$B$109,2,0)</f>
        <v>MB</v>
      </c>
      <c r="I59" s="39">
        <v>0.03166666666666667</v>
      </c>
      <c r="J59" s="26">
        <v>13</v>
      </c>
      <c r="K59" s="34">
        <f>I59/$I$2</f>
        <v>0.003135313531353136</v>
      </c>
    </row>
    <row r="60" spans="1:11" ht="12.75">
      <c r="A60" s="26">
        <f>ROW(C9)</f>
        <v>9</v>
      </c>
      <c r="B60" s="27">
        <v>51</v>
      </c>
      <c r="C60" s="28" t="s">
        <v>137</v>
      </c>
      <c r="D60" s="29" t="s">
        <v>58</v>
      </c>
      <c r="E60" s="29" t="s">
        <v>138</v>
      </c>
      <c r="F60" s="30">
        <v>1968</v>
      </c>
      <c r="G60" s="31" t="s">
        <v>123</v>
      </c>
      <c r="H60" s="32" t="str">
        <f>VLOOKUP(F60,'RN ZBPM'!$A$1:$B$109,2,0)</f>
        <v>MB</v>
      </c>
      <c r="I60" s="39">
        <v>0.032199074074074074</v>
      </c>
      <c r="J60" s="26">
        <v>12</v>
      </c>
      <c r="K60" s="34">
        <f>I60/$I$2</f>
        <v>0.003188027136046938</v>
      </c>
    </row>
    <row r="61" spans="1:11" ht="12.75">
      <c r="A61" s="26">
        <f>ROW(C10)</f>
        <v>10</v>
      </c>
      <c r="B61" s="27">
        <v>190</v>
      </c>
      <c r="C61" s="28" t="s">
        <v>139</v>
      </c>
      <c r="D61" s="29" t="s">
        <v>58</v>
      </c>
      <c r="E61" s="29" t="s">
        <v>51</v>
      </c>
      <c r="F61" s="30">
        <v>1970</v>
      </c>
      <c r="G61" s="31" t="s">
        <v>123</v>
      </c>
      <c r="H61" s="32" t="str">
        <f>VLOOKUP(F61,'RN ZBPM'!$A$1:$B$109,2,0)</f>
        <v>MB</v>
      </c>
      <c r="I61" s="39">
        <v>0.033032407407407406</v>
      </c>
      <c r="J61" s="26">
        <v>11</v>
      </c>
      <c r="K61" s="34">
        <f>I61/$I$2</f>
        <v>0.0032705353868720207</v>
      </c>
    </row>
    <row r="62" spans="1:11" ht="12.75">
      <c r="A62" s="26">
        <f>ROW(C11)</f>
        <v>11</v>
      </c>
      <c r="B62" s="27">
        <v>131</v>
      </c>
      <c r="C62" s="28" t="s">
        <v>140</v>
      </c>
      <c r="D62" s="29" t="s">
        <v>135</v>
      </c>
      <c r="E62" s="29" t="s">
        <v>141</v>
      </c>
      <c r="F62" s="30">
        <v>1972</v>
      </c>
      <c r="G62" s="31" t="s">
        <v>123</v>
      </c>
      <c r="H62" s="32" t="str">
        <f>VLOOKUP(F62,'RN ZBPM'!$A$1:$B$109,2,0)</f>
        <v>MB</v>
      </c>
      <c r="I62" s="39">
        <v>0.03337962962962963</v>
      </c>
      <c r="J62" s="26">
        <v>10</v>
      </c>
      <c r="K62" s="34">
        <f>I62/$I$2</f>
        <v>0.003304913824715805</v>
      </c>
    </row>
    <row r="63" spans="1:11" ht="12.75">
      <c r="A63" s="26">
        <f>ROW(C12)</f>
        <v>12</v>
      </c>
      <c r="B63" s="27">
        <v>1</v>
      </c>
      <c r="C63" s="28" t="s">
        <v>101</v>
      </c>
      <c r="D63" s="29" t="s">
        <v>50</v>
      </c>
      <c r="E63" s="29" t="s">
        <v>102</v>
      </c>
      <c r="F63" s="30">
        <v>1971</v>
      </c>
      <c r="G63" s="31" t="s">
        <v>123</v>
      </c>
      <c r="H63" s="32" t="str">
        <f>VLOOKUP(F63,'RN ZBPM'!$A$1:$B$109,2,0)</f>
        <v>MB</v>
      </c>
      <c r="I63" s="39">
        <v>0.033796296296296297</v>
      </c>
      <c r="J63" s="26">
        <v>9</v>
      </c>
      <c r="K63" s="34">
        <f>I63/$I$2</f>
        <v>0.0033461679501283464</v>
      </c>
    </row>
    <row r="64" spans="1:11" ht="12.75">
      <c r="A64" s="26">
        <f>ROW(C13)</f>
        <v>13</v>
      </c>
      <c r="B64" s="27">
        <v>76</v>
      </c>
      <c r="C64" s="28" t="s">
        <v>142</v>
      </c>
      <c r="D64" s="29" t="s">
        <v>143</v>
      </c>
      <c r="E64" s="29" t="s">
        <v>42</v>
      </c>
      <c r="F64" s="30">
        <v>1971</v>
      </c>
      <c r="G64" s="31" t="s">
        <v>123</v>
      </c>
      <c r="H64" s="32" t="str">
        <f>VLOOKUP(F64,'RN ZBPM'!$A$1:$B$109,2,0)</f>
        <v>MB</v>
      </c>
      <c r="I64" s="39">
        <v>0.033854166666666664</v>
      </c>
      <c r="J64" s="26">
        <v>8</v>
      </c>
      <c r="K64" s="34">
        <f>I64/$I$2</f>
        <v>0.0033518976897689767</v>
      </c>
    </row>
    <row r="65" spans="1:11" ht="12.75">
      <c r="A65" s="26">
        <f>ROW(C14)</f>
        <v>14</v>
      </c>
      <c r="B65" s="27">
        <v>111</v>
      </c>
      <c r="C65" s="28" t="s">
        <v>93</v>
      </c>
      <c r="D65" s="29" t="s">
        <v>113</v>
      </c>
      <c r="E65" s="29" t="s">
        <v>144</v>
      </c>
      <c r="F65" s="30">
        <v>1971</v>
      </c>
      <c r="G65" s="31" t="s">
        <v>123</v>
      </c>
      <c r="H65" s="32" t="str">
        <f>VLOOKUP(F65,'RN ZBPM'!$A$1:$B$109,2,0)</f>
        <v>MB</v>
      </c>
      <c r="I65" s="39">
        <v>0.03466435185185185</v>
      </c>
      <c r="J65" s="26">
        <v>7</v>
      </c>
      <c r="K65" s="34">
        <f>I65/$I$2</f>
        <v>0.0034321140447378068</v>
      </c>
    </row>
    <row r="66" spans="1:11" ht="12.75">
      <c r="A66" s="26">
        <f>ROW(C15)</f>
        <v>15</v>
      </c>
      <c r="B66" s="27">
        <v>179</v>
      </c>
      <c r="C66" s="28" t="s">
        <v>145</v>
      </c>
      <c r="D66" s="29" t="s">
        <v>146</v>
      </c>
      <c r="E66" s="29" t="s">
        <v>42</v>
      </c>
      <c r="F66" s="30">
        <v>1970</v>
      </c>
      <c r="G66" s="31" t="s">
        <v>147</v>
      </c>
      <c r="H66" s="32" t="str">
        <f>VLOOKUP(F66,'RN ZBPM'!$A$1:$B$109,2,0)</f>
        <v>MB</v>
      </c>
      <c r="I66" s="39">
        <v>0.034837962962962966</v>
      </c>
      <c r="J66" s="26">
        <v>6</v>
      </c>
      <c r="K66" s="34">
        <f>I66/$I$2</f>
        <v>0.0034493032636597</v>
      </c>
    </row>
    <row r="67" spans="1:11" ht="12.75">
      <c r="A67" s="26">
        <f>ROW(C16)</f>
        <v>16</v>
      </c>
      <c r="B67" s="27">
        <v>101</v>
      </c>
      <c r="C67" s="28" t="s">
        <v>148</v>
      </c>
      <c r="D67" s="29" t="s">
        <v>149</v>
      </c>
      <c r="E67" s="29" t="s">
        <v>107</v>
      </c>
      <c r="F67" s="30">
        <v>1969</v>
      </c>
      <c r="G67" s="31" t="s">
        <v>123</v>
      </c>
      <c r="H67" s="32" t="str">
        <f>VLOOKUP(F67,'RN ZBPM'!$A$1:$B$109,2,0)</f>
        <v>MB</v>
      </c>
      <c r="I67" s="39">
        <v>0.03523148148148148</v>
      </c>
      <c r="J67" s="26">
        <v>5</v>
      </c>
      <c r="K67" s="34">
        <f>I67/$I$2</f>
        <v>0.0034882654932159884</v>
      </c>
    </row>
    <row r="68" spans="1:11" ht="12.75">
      <c r="A68" s="26">
        <f>ROW(C17)</f>
        <v>17</v>
      </c>
      <c r="B68" s="27">
        <v>196</v>
      </c>
      <c r="C68" s="28" t="s">
        <v>150</v>
      </c>
      <c r="D68" s="29" t="s">
        <v>151</v>
      </c>
      <c r="E68" s="29"/>
      <c r="F68" s="30">
        <v>1972</v>
      </c>
      <c r="G68" s="31" t="s">
        <v>123</v>
      </c>
      <c r="H68" s="32" t="str">
        <f>VLOOKUP(F68,'RN ZBPM'!$A$1:$B$109,2,0)</f>
        <v>MB</v>
      </c>
      <c r="I68" s="39">
        <v>0.035833333333333335</v>
      </c>
      <c r="J68" s="26">
        <v>4</v>
      </c>
      <c r="K68" s="34">
        <f>I68/$I$2</f>
        <v>0.003547854785478548</v>
      </c>
    </row>
    <row r="69" spans="1:11" ht="12.75">
      <c r="A69" s="26">
        <f>ROW(C18)</f>
        <v>18</v>
      </c>
      <c r="B69" s="27">
        <v>104</v>
      </c>
      <c r="C69" s="28" t="s">
        <v>52</v>
      </c>
      <c r="D69" s="29" t="s">
        <v>25</v>
      </c>
      <c r="E69" s="29" t="s">
        <v>82</v>
      </c>
      <c r="F69" s="30">
        <v>1966</v>
      </c>
      <c r="G69" s="31" t="s">
        <v>123</v>
      </c>
      <c r="H69" s="32" t="str">
        <f>VLOOKUP(F69,'RN ZBPM'!$A$1:$B$109,2,0)</f>
        <v>MB</v>
      </c>
      <c r="I69" s="39">
        <v>0.03685185185185185</v>
      </c>
      <c r="J69" s="26">
        <v>3</v>
      </c>
      <c r="K69" s="34">
        <f>I69/$I$2</f>
        <v>0.0036486982031536485</v>
      </c>
    </row>
    <row r="70" spans="1:11" ht="12.75">
      <c r="A70" s="26">
        <f>ROW(C19)</f>
        <v>19</v>
      </c>
      <c r="B70" s="27">
        <v>193</v>
      </c>
      <c r="C70" s="28" t="s">
        <v>152</v>
      </c>
      <c r="D70" s="29" t="s">
        <v>44</v>
      </c>
      <c r="E70" s="29" t="s">
        <v>153</v>
      </c>
      <c r="F70" s="30">
        <v>1964</v>
      </c>
      <c r="G70" s="31" t="s">
        <v>123</v>
      </c>
      <c r="H70" s="32" t="str">
        <f>VLOOKUP(F70,'RN ZBPM'!$A$1:$B$109,2,0)</f>
        <v>MB</v>
      </c>
      <c r="I70" s="39">
        <v>0.036944444444444446</v>
      </c>
      <c r="J70" s="26">
        <v>2</v>
      </c>
      <c r="K70" s="34">
        <f>I70/$I$2</f>
        <v>0.0036578657865786583</v>
      </c>
    </row>
    <row r="71" spans="1:11" ht="12.75">
      <c r="A71" s="26">
        <f>ROW(C20)</f>
        <v>20</v>
      </c>
      <c r="B71" s="27">
        <v>154</v>
      </c>
      <c r="C71" s="28" t="s">
        <v>154</v>
      </c>
      <c r="D71" s="29" t="s">
        <v>91</v>
      </c>
      <c r="E71" s="29" t="s">
        <v>155</v>
      </c>
      <c r="F71" s="30">
        <v>1966</v>
      </c>
      <c r="G71" s="31" t="s">
        <v>123</v>
      </c>
      <c r="H71" s="32" t="str">
        <f>VLOOKUP(F71,'RN ZBPM'!$A$1:$B$109,2,0)</f>
        <v>MB</v>
      </c>
      <c r="I71" s="39">
        <v>0.03719907407407407</v>
      </c>
      <c r="J71" s="26">
        <v>1</v>
      </c>
      <c r="K71" s="34">
        <f>I71/$I$2</f>
        <v>0.003683076640997433</v>
      </c>
    </row>
    <row r="72" spans="1:11" ht="12.75">
      <c r="A72" s="26">
        <f>ROW(C21)</f>
        <v>21</v>
      </c>
      <c r="B72" s="27">
        <v>106</v>
      </c>
      <c r="C72" s="28" t="s">
        <v>135</v>
      </c>
      <c r="D72" s="29" t="s">
        <v>156</v>
      </c>
      <c r="E72" s="29" t="s">
        <v>157</v>
      </c>
      <c r="F72" s="30">
        <v>1964</v>
      </c>
      <c r="G72" s="31" t="s">
        <v>123</v>
      </c>
      <c r="H72" s="32" t="str">
        <f>VLOOKUP(F72,'RN ZBPM'!$A$1:$B$109,2,0)</f>
        <v>MB</v>
      </c>
      <c r="I72" s="39">
        <v>0.03743055555555556</v>
      </c>
      <c r="J72" s="26">
        <v>1</v>
      </c>
      <c r="K72" s="34">
        <f>I72/$I$2</f>
        <v>0.0037059955995599565</v>
      </c>
    </row>
    <row r="73" spans="1:11" ht="12.75">
      <c r="A73" s="26">
        <f>ROW(C22)</f>
        <v>22</v>
      </c>
      <c r="B73" s="27">
        <v>188</v>
      </c>
      <c r="C73" s="28" t="s">
        <v>158</v>
      </c>
      <c r="D73" s="29" t="s">
        <v>159</v>
      </c>
      <c r="E73" s="29" t="s">
        <v>160</v>
      </c>
      <c r="F73" s="30">
        <v>1970</v>
      </c>
      <c r="G73" s="31" t="s">
        <v>123</v>
      </c>
      <c r="H73" s="32" t="str">
        <f>VLOOKUP(F73,'RN ZBPM'!$A$1:$B$109,2,0)</f>
        <v>MB</v>
      </c>
      <c r="I73" s="39">
        <v>0.03962962962962963</v>
      </c>
      <c r="J73" s="26">
        <v>1</v>
      </c>
      <c r="K73" s="34">
        <f>I73/$I$2</f>
        <v>0.003923725705903924</v>
      </c>
    </row>
    <row r="74" spans="1:11" ht="12.75">
      <c r="A74" s="26">
        <f>ROW(C23)</f>
        <v>23</v>
      </c>
      <c r="B74" s="27">
        <v>171</v>
      </c>
      <c r="C74" s="28" t="s">
        <v>161</v>
      </c>
      <c r="D74" s="29" t="s">
        <v>109</v>
      </c>
      <c r="E74" s="29" t="s">
        <v>162</v>
      </c>
      <c r="F74" s="30">
        <v>1965</v>
      </c>
      <c r="G74" s="31" t="s">
        <v>123</v>
      </c>
      <c r="H74" s="32" t="str">
        <f>VLOOKUP(F74,'RN ZBPM'!$A$1:$B$109,2,0)</f>
        <v>MB</v>
      </c>
      <c r="I74" s="39">
        <v>0.04097222222222222</v>
      </c>
      <c r="J74" s="26">
        <v>1</v>
      </c>
      <c r="K74" s="34">
        <f>I74/$I$2</f>
        <v>0.004056655665566557</v>
      </c>
    </row>
    <row r="75" spans="1:11" ht="12.75">
      <c r="A75" s="26">
        <f>ROW(C24)</f>
        <v>24</v>
      </c>
      <c r="B75" s="27">
        <v>10</v>
      </c>
      <c r="C75" s="28" t="s">
        <v>163</v>
      </c>
      <c r="D75" s="29" t="s">
        <v>164</v>
      </c>
      <c r="E75" s="29" t="s">
        <v>107</v>
      </c>
      <c r="F75" s="30">
        <v>1965</v>
      </c>
      <c r="G75" s="31" t="s">
        <v>123</v>
      </c>
      <c r="H75" s="32" t="str">
        <f>VLOOKUP(F75,'RN ZBPM'!$A$1:$B$109,2,0)</f>
        <v>MB</v>
      </c>
      <c r="I75" s="39">
        <v>0.04196759259259259</v>
      </c>
      <c r="J75" s="26">
        <v>1</v>
      </c>
      <c r="K75" s="34">
        <f>I75/$I$2</f>
        <v>0.004155207187385405</v>
      </c>
    </row>
    <row r="76" spans="1:11" ht="12.75">
      <c r="A76" s="26">
        <f>ROW(C25)</f>
        <v>25</v>
      </c>
      <c r="B76" s="27">
        <v>105</v>
      </c>
      <c r="C76" s="28" t="s">
        <v>165</v>
      </c>
      <c r="D76" s="29" t="s">
        <v>166</v>
      </c>
      <c r="E76" s="29" t="s">
        <v>157</v>
      </c>
      <c r="F76" s="30">
        <v>1973</v>
      </c>
      <c r="G76" s="31" t="s">
        <v>123</v>
      </c>
      <c r="H76" s="32" t="str">
        <f>VLOOKUP(F76,'RN ZBPM'!$A$1:$B$109,2,0)</f>
        <v>MB</v>
      </c>
      <c r="I76" s="39">
        <v>0.04268518518518519</v>
      </c>
      <c r="J76" s="26">
        <v>1</v>
      </c>
      <c r="K76" s="34">
        <f>I76/$I$2</f>
        <v>0.004226255958929227</v>
      </c>
    </row>
    <row r="77" spans="1:11" ht="12.75">
      <c r="A77" s="26">
        <f>ROW(C26)</f>
        <v>26</v>
      </c>
      <c r="B77" s="27">
        <v>161</v>
      </c>
      <c r="C77" s="28" t="s">
        <v>167</v>
      </c>
      <c r="D77" s="29" t="s">
        <v>58</v>
      </c>
      <c r="E77" s="29" t="s">
        <v>168</v>
      </c>
      <c r="F77" s="30">
        <v>1967</v>
      </c>
      <c r="G77" s="31" t="s">
        <v>123</v>
      </c>
      <c r="H77" s="32" t="str">
        <f>VLOOKUP(F77,'RN ZBPM'!$A$1:$B$109,2,0)</f>
        <v>MB</v>
      </c>
      <c r="I77" s="39">
        <v>0.048101851851851854</v>
      </c>
      <c r="J77" s="26">
        <v>1</v>
      </c>
      <c r="K77" s="34">
        <f>I77/$I$2</f>
        <v>0.004762559589292263</v>
      </c>
    </row>
    <row r="78" spans="1:11" ht="12.75">
      <c r="A78" s="20"/>
      <c r="B78" s="21"/>
      <c r="C78" s="22" t="str">
        <f>'Kat.'!A4</f>
        <v>Muži 50 – 59:</v>
      </c>
      <c r="D78" s="22" t="str">
        <f>'Kat.'!B4</f>
        <v>(RN 1963 – 1954)</v>
      </c>
      <c r="E78" s="22" t="str">
        <f>'Kat.'!C4</f>
        <v>MC</v>
      </c>
      <c r="F78" s="23"/>
      <c r="G78" s="23"/>
      <c r="H78" s="23"/>
      <c r="I78" s="24"/>
      <c r="J78" s="21"/>
      <c r="K78" s="25"/>
    </row>
    <row r="79" spans="1:11" ht="12.75">
      <c r="A79" s="26">
        <f>ROW(C1)</f>
        <v>1</v>
      </c>
      <c r="B79" s="27">
        <v>151</v>
      </c>
      <c r="C79" s="28" t="s">
        <v>169</v>
      </c>
      <c r="D79" s="29" t="s">
        <v>30</v>
      </c>
      <c r="E79" s="29" t="s">
        <v>170</v>
      </c>
      <c r="F79" s="30">
        <v>1960</v>
      </c>
      <c r="G79" s="31" t="s">
        <v>147</v>
      </c>
      <c r="H79" s="32" t="str">
        <f>VLOOKUP(F79,'RN ZBPM'!$A$1:$B$109,2,0)</f>
        <v>MC</v>
      </c>
      <c r="I79" s="39">
        <v>0.027280092592592592</v>
      </c>
      <c r="J79" s="26">
        <v>30</v>
      </c>
      <c r="K79" s="34">
        <f>I79/$I$2</f>
        <v>0.002700999266593326</v>
      </c>
    </row>
    <row r="80" spans="1:11" ht="12.75">
      <c r="A80" s="26">
        <f>ROW(C2)</f>
        <v>2</v>
      </c>
      <c r="B80" s="27">
        <v>16</v>
      </c>
      <c r="C80" s="28" t="s">
        <v>171</v>
      </c>
      <c r="D80" s="29" t="s">
        <v>50</v>
      </c>
      <c r="E80" s="29" t="s">
        <v>172</v>
      </c>
      <c r="F80" s="30">
        <v>1959</v>
      </c>
      <c r="G80" s="31" t="s">
        <v>147</v>
      </c>
      <c r="H80" s="32" t="str">
        <f>VLOOKUP(F80,'RN ZBPM'!$A$1:$B$109,2,0)</f>
        <v>MC</v>
      </c>
      <c r="I80" s="39">
        <v>0.028645833333333332</v>
      </c>
      <c r="J80" s="26">
        <v>25</v>
      </c>
      <c r="K80" s="34">
        <f>I80/$I$2</f>
        <v>0.0028362211221122113</v>
      </c>
    </row>
    <row r="81" spans="1:11" ht="12.75">
      <c r="A81" s="26">
        <f>ROW(C3)</f>
        <v>3</v>
      </c>
      <c r="B81" s="27">
        <v>785</v>
      </c>
      <c r="C81" s="28" t="s">
        <v>173</v>
      </c>
      <c r="D81" s="29" t="s">
        <v>174</v>
      </c>
      <c r="E81" s="29" t="s">
        <v>31</v>
      </c>
      <c r="F81" s="30">
        <v>1956</v>
      </c>
      <c r="G81" s="31" t="s">
        <v>147</v>
      </c>
      <c r="H81" s="32" t="str">
        <f>VLOOKUP(F81,'RN ZBPM'!$A$1:$B$109,2,0)</f>
        <v>MC</v>
      </c>
      <c r="I81" s="39">
        <v>0.028912037037037038</v>
      </c>
      <c r="J81" s="26">
        <v>21</v>
      </c>
      <c r="K81" s="34">
        <f>I81/$I$2</f>
        <v>0.002862577924459113</v>
      </c>
    </row>
    <row r="82" spans="1:11" ht="12.75">
      <c r="A82" s="26">
        <f>ROW(C4)</f>
        <v>4</v>
      </c>
      <c r="B82" s="27">
        <v>12</v>
      </c>
      <c r="C82" s="28" t="s">
        <v>175</v>
      </c>
      <c r="D82" s="29" t="s">
        <v>30</v>
      </c>
      <c r="E82" s="29" t="s">
        <v>176</v>
      </c>
      <c r="F82" s="30">
        <v>1961</v>
      </c>
      <c r="G82" s="31" t="s">
        <v>147</v>
      </c>
      <c r="H82" s="32" t="str">
        <f>VLOOKUP(F82,'RN ZBPM'!$A$1:$B$109,2,0)</f>
        <v>MC</v>
      </c>
      <c r="I82" s="39">
        <v>0.029444444444444443</v>
      </c>
      <c r="J82" s="26">
        <v>18</v>
      </c>
      <c r="K82" s="34">
        <f>I82/$I$2</f>
        <v>0.0029152915291529155</v>
      </c>
    </row>
    <row r="83" spans="1:11" ht="12.75">
      <c r="A83" s="26">
        <f>ROW(C5)</f>
        <v>5</v>
      </c>
      <c r="B83" s="27">
        <v>59</v>
      </c>
      <c r="C83" s="28" t="s">
        <v>177</v>
      </c>
      <c r="D83" s="29" t="s">
        <v>178</v>
      </c>
      <c r="E83" s="29" t="s">
        <v>125</v>
      </c>
      <c r="F83" s="30">
        <v>1960</v>
      </c>
      <c r="G83" s="31" t="s">
        <v>147</v>
      </c>
      <c r="H83" s="32" t="str">
        <f>VLOOKUP(F83,'RN ZBPM'!$A$1:$B$109,2,0)</f>
        <v>MC</v>
      </c>
      <c r="I83" s="39">
        <v>0.029594907407407407</v>
      </c>
      <c r="J83" s="26">
        <v>16</v>
      </c>
      <c r="K83" s="34">
        <f>I83/$I$2</f>
        <v>0.002930188852218555</v>
      </c>
    </row>
    <row r="84" spans="1:11" ht="12.75">
      <c r="A84" s="26">
        <f>ROW(C6)</f>
        <v>6</v>
      </c>
      <c r="B84" s="27">
        <v>36</v>
      </c>
      <c r="C84" s="28" t="s">
        <v>179</v>
      </c>
      <c r="D84" s="29" t="s">
        <v>180</v>
      </c>
      <c r="E84" s="29" t="s">
        <v>181</v>
      </c>
      <c r="F84" s="30">
        <v>1955</v>
      </c>
      <c r="G84" s="31" t="s">
        <v>147</v>
      </c>
      <c r="H84" s="32" t="str">
        <f>VLOOKUP(F84,'RN ZBPM'!$A$1:$B$109,2,0)</f>
        <v>MC</v>
      </c>
      <c r="I84" s="39">
        <v>0.031574074074074074</v>
      </c>
      <c r="J84" s="26">
        <v>15</v>
      </c>
      <c r="K84" s="34">
        <f>I84/$I$2</f>
        <v>0.003126145947928126</v>
      </c>
    </row>
    <row r="85" spans="1:11" ht="12.75">
      <c r="A85" s="26">
        <f>ROW(C7)</f>
        <v>7</v>
      </c>
      <c r="B85" s="27">
        <v>88</v>
      </c>
      <c r="C85" s="28" t="s">
        <v>182</v>
      </c>
      <c r="D85" s="29" t="s">
        <v>119</v>
      </c>
      <c r="E85" s="29" t="s">
        <v>183</v>
      </c>
      <c r="F85" s="30">
        <v>1954</v>
      </c>
      <c r="G85" s="31" t="s">
        <v>147</v>
      </c>
      <c r="H85" s="32" t="str">
        <f>VLOOKUP(F85,'RN ZBPM'!$A$1:$B$109,2,0)</f>
        <v>MC</v>
      </c>
      <c r="I85" s="39">
        <v>0.031875</v>
      </c>
      <c r="J85" s="26">
        <v>14</v>
      </c>
      <c r="K85" s="34">
        <f>I85/$I$2</f>
        <v>0.003155940594059406</v>
      </c>
    </row>
    <row r="86" spans="1:11" ht="12.75">
      <c r="A86" s="26">
        <f>ROW(C8)</f>
        <v>8</v>
      </c>
      <c r="B86" s="27">
        <v>143</v>
      </c>
      <c r="C86" s="28" t="s">
        <v>184</v>
      </c>
      <c r="D86" s="29" t="s">
        <v>96</v>
      </c>
      <c r="E86" s="29" t="s">
        <v>107</v>
      </c>
      <c r="F86" s="30">
        <v>1956</v>
      </c>
      <c r="G86" s="31" t="s">
        <v>147</v>
      </c>
      <c r="H86" s="32" t="str">
        <f>VLOOKUP(F86,'RN ZBPM'!$A$1:$B$109,2,0)</f>
        <v>MC</v>
      </c>
      <c r="I86" s="39">
        <v>0.03305555555555555</v>
      </c>
      <c r="J86" s="26">
        <v>13</v>
      </c>
      <c r="K86" s="34">
        <f>I86/$I$2</f>
        <v>0.0032728272827282725</v>
      </c>
    </row>
    <row r="87" spans="1:11" ht="12.75">
      <c r="A87" s="26">
        <f>ROW(C9)</f>
        <v>9</v>
      </c>
      <c r="B87" s="27">
        <v>34</v>
      </c>
      <c r="C87" s="28" t="s">
        <v>185</v>
      </c>
      <c r="D87" s="29" t="s">
        <v>106</v>
      </c>
      <c r="E87" s="29" t="s">
        <v>31</v>
      </c>
      <c r="F87" s="30">
        <v>1960</v>
      </c>
      <c r="G87" s="31" t="s">
        <v>147</v>
      </c>
      <c r="H87" s="32" t="str">
        <f>VLOOKUP(F87,'RN ZBPM'!$A$1:$B$109,2,0)</f>
        <v>MC</v>
      </c>
      <c r="I87" s="39">
        <v>0.03340277777777778</v>
      </c>
      <c r="J87" s="26">
        <v>12</v>
      </c>
      <c r="K87" s="34">
        <f>I87/$I$2</f>
        <v>0.003307205720572058</v>
      </c>
    </row>
    <row r="88" spans="1:11" ht="12.75">
      <c r="A88" s="26">
        <f>ROW(C10)</f>
        <v>10</v>
      </c>
      <c r="B88" s="27">
        <v>94</v>
      </c>
      <c r="C88" s="28" t="s">
        <v>186</v>
      </c>
      <c r="D88" s="29" t="s">
        <v>70</v>
      </c>
      <c r="E88" s="29" t="s">
        <v>187</v>
      </c>
      <c r="F88" s="30">
        <v>1962</v>
      </c>
      <c r="G88" s="31" t="s">
        <v>147</v>
      </c>
      <c r="H88" s="32" t="str">
        <f>VLOOKUP(F88,'RN ZBPM'!$A$1:$B$109,2,0)</f>
        <v>MC</v>
      </c>
      <c r="I88" s="39">
        <v>0.03366898148148148</v>
      </c>
      <c r="J88" s="26">
        <v>11</v>
      </c>
      <c r="K88" s="34">
        <f>I88/$I$2</f>
        <v>0.0033335625229189586</v>
      </c>
    </row>
    <row r="89" spans="1:11" ht="12.75">
      <c r="A89" s="26">
        <f>ROW(C11)</f>
        <v>11</v>
      </c>
      <c r="B89" s="27">
        <v>197</v>
      </c>
      <c r="C89" s="28" t="s">
        <v>188</v>
      </c>
      <c r="D89" s="29" t="s">
        <v>189</v>
      </c>
      <c r="E89" s="29" t="s">
        <v>42</v>
      </c>
      <c r="F89" s="30">
        <v>1957</v>
      </c>
      <c r="G89" s="31" t="s">
        <v>147</v>
      </c>
      <c r="H89" s="32" t="str">
        <f>VLOOKUP(F89,'RN ZBPM'!$A$1:$B$109,2,0)</f>
        <v>MC</v>
      </c>
      <c r="I89" s="39">
        <v>0.03387731481481481</v>
      </c>
      <c r="J89" s="26">
        <v>10</v>
      </c>
      <c r="K89" s="34">
        <f>I89/$I$2</f>
        <v>0.003354189585625229</v>
      </c>
    </row>
    <row r="90" spans="1:11" ht="12.75">
      <c r="A90" s="26">
        <f>ROW(C12)</f>
        <v>12</v>
      </c>
      <c r="B90" s="27">
        <v>31</v>
      </c>
      <c r="C90" s="28" t="s">
        <v>190</v>
      </c>
      <c r="D90" s="29" t="s">
        <v>58</v>
      </c>
      <c r="E90" s="29" t="s">
        <v>191</v>
      </c>
      <c r="F90" s="30">
        <v>1961</v>
      </c>
      <c r="G90" s="31" t="s">
        <v>147</v>
      </c>
      <c r="H90" s="32" t="str">
        <f>VLOOKUP(F90,'RN ZBPM'!$A$1:$B$109,2,0)</f>
        <v>MC</v>
      </c>
      <c r="I90" s="39">
        <v>0.03469907407407408</v>
      </c>
      <c r="J90" s="26">
        <v>9</v>
      </c>
      <c r="K90" s="34">
        <f>I90/$I$2</f>
        <v>0.0034355518885221857</v>
      </c>
    </row>
    <row r="91" spans="1:11" ht="12.75">
      <c r="A91" s="26">
        <f>ROW(C13)</f>
        <v>13</v>
      </c>
      <c r="B91" s="27">
        <v>92</v>
      </c>
      <c r="C91" s="28" t="s">
        <v>192</v>
      </c>
      <c r="D91" s="29" t="s">
        <v>159</v>
      </c>
      <c r="E91" s="29" t="s">
        <v>107</v>
      </c>
      <c r="F91" s="30">
        <v>1962</v>
      </c>
      <c r="G91" s="31" t="s">
        <v>147</v>
      </c>
      <c r="H91" s="32" t="str">
        <f>VLOOKUP(F91,'RN ZBPM'!$A$1:$B$109,2,0)</f>
        <v>MC</v>
      </c>
      <c r="I91" s="39">
        <v>0.0353125</v>
      </c>
      <c r="J91" s="26">
        <v>8</v>
      </c>
      <c r="K91" s="34">
        <f>I91/$I$2</f>
        <v>0.003496287128712871</v>
      </c>
    </row>
    <row r="92" spans="1:11" ht="12.75">
      <c r="A92" s="26">
        <f>ROW(C14)</f>
        <v>14</v>
      </c>
      <c r="B92" s="27">
        <v>181</v>
      </c>
      <c r="C92" s="28" t="s">
        <v>193</v>
      </c>
      <c r="D92" s="29" t="s">
        <v>44</v>
      </c>
      <c r="E92" s="29" t="s">
        <v>194</v>
      </c>
      <c r="F92" s="30">
        <v>1962</v>
      </c>
      <c r="G92" s="31" t="s">
        <v>147</v>
      </c>
      <c r="H92" s="32" t="str">
        <f>VLOOKUP(F92,'RN ZBPM'!$A$1:$B$109,2,0)</f>
        <v>MC</v>
      </c>
      <c r="I92" s="39">
        <v>0.03564814814814815</v>
      </c>
      <c r="J92" s="26">
        <v>7</v>
      </c>
      <c r="K92" s="34">
        <f>I92/$I$2</f>
        <v>0.00352951961862853</v>
      </c>
    </row>
    <row r="93" spans="1:11" ht="12.75">
      <c r="A93" s="26">
        <f>ROW(C15)</f>
        <v>15</v>
      </c>
      <c r="B93" s="27">
        <v>167</v>
      </c>
      <c r="C93" s="28" t="s">
        <v>195</v>
      </c>
      <c r="D93" s="29" t="s">
        <v>196</v>
      </c>
      <c r="E93" s="29" t="s">
        <v>42</v>
      </c>
      <c r="F93" s="30">
        <v>1962</v>
      </c>
      <c r="G93" s="31" t="s">
        <v>147</v>
      </c>
      <c r="H93" s="32" t="str">
        <f>VLOOKUP(F93,'RN ZBPM'!$A$1:$B$109,2,0)</f>
        <v>MC</v>
      </c>
      <c r="I93" s="39">
        <v>0.03577546296296296</v>
      </c>
      <c r="J93" s="26">
        <v>6</v>
      </c>
      <c r="K93" s="34">
        <f>I93/$I$2</f>
        <v>0.003542125045837917</v>
      </c>
    </row>
    <row r="94" spans="1:11" ht="12.75">
      <c r="A94" s="26">
        <f>ROW(C16)</f>
        <v>16</v>
      </c>
      <c r="B94" s="27">
        <v>129</v>
      </c>
      <c r="C94" s="28" t="s">
        <v>135</v>
      </c>
      <c r="D94" s="29" t="s">
        <v>197</v>
      </c>
      <c r="E94" s="29" t="s">
        <v>198</v>
      </c>
      <c r="F94" s="30">
        <v>1958</v>
      </c>
      <c r="G94" s="31" t="s">
        <v>147</v>
      </c>
      <c r="H94" s="32" t="str">
        <f>VLOOKUP(F94,'RN ZBPM'!$A$1:$B$109,2,0)</f>
        <v>MC</v>
      </c>
      <c r="I94" s="39">
        <v>0.036041666666666666</v>
      </c>
      <c r="J94" s="26">
        <v>5</v>
      </c>
      <c r="K94" s="34">
        <f>I94/$I$2</f>
        <v>0.0035684818481848185</v>
      </c>
    </row>
    <row r="95" spans="1:11" ht="12.75">
      <c r="A95" s="26">
        <f>ROW(C17)</f>
        <v>17</v>
      </c>
      <c r="B95" s="27">
        <v>113</v>
      </c>
      <c r="C95" s="28" t="s">
        <v>199</v>
      </c>
      <c r="D95" s="29" t="s">
        <v>58</v>
      </c>
      <c r="E95" s="29" t="s">
        <v>200</v>
      </c>
      <c r="F95" s="30">
        <v>1963</v>
      </c>
      <c r="G95" s="31" t="s">
        <v>147</v>
      </c>
      <c r="H95" s="32" t="str">
        <f>VLOOKUP(F95,'RN ZBPM'!$A$1:$B$109,2,0)</f>
        <v>MC</v>
      </c>
      <c r="I95" s="39">
        <v>0.036284722222222225</v>
      </c>
      <c r="J95" s="26">
        <v>4</v>
      </c>
      <c r="K95" s="34">
        <f>I95/$I$2</f>
        <v>0.003592546754675468</v>
      </c>
    </row>
    <row r="96" spans="1:11" ht="12.75">
      <c r="A96" s="26">
        <f>ROW(C18)</f>
        <v>18</v>
      </c>
      <c r="B96" s="27">
        <v>146</v>
      </c>
      <c r="C96" s="28" t="s">
        <v>201</v>
      </c>
      <c r="D96" s="29" t="s">
        <v>159</v>
      </c>
      <c r="E96" s="29" t="s">
        <v>107</v>
      </c>
      <c r="F96" s="30">
        <v>1954</v>
      </c>
      <c r="G96" s="31" t="s">
        <v>147</v>
      </c>
      <c r="H96" s="32" t="str">
        <f>VLOOKUP(F96,'RN ZBPM'!$A$1:$B$109,2,0)</f>
        <v>MC</v>
      </c>
      <c r="I96" s="39">
        <v>0.036863425925925924</v>
      </c>
      <c r="J96" s="26">
        <v>3</v>
      </c>
      <c r="K96" s="34">
        <f>I96/$I$2</f>
        <v>0.003649844151081775</v>
      </c>
    </row>
    <row r="97" spans="1:11" ht="12.75">
      <c r="A97" s="26">
        <f>ROW(C19)</f>
        <v>19</v>
      </c>
      <c r="B97" s="27">
        <v>178</v>
      </c>
      <c r="C97" s="28" t="s">
        <v>202</v>
      </c>
      <c r="D97" s="29" t="s">
        <v>189</v>
      </c>
      <c r="E97" s="29" t="s">
        <v>194</v>
      </c>
      <c r="F97" s="30">
        <v>1962</v>
      </c>
      <c r="G97" s="31" t="s">
        <v>147</v>
      </c>
      <c r="H97" s="32" t="str">
        <f>VLOOKUP(F97,'RN ZBPM'!$A$1:$B$109,2,0)</f>
        <v>MC</v>
      </c>
      <c r="I97" s="39">
        <v>0.03707175925925926</v>
      </c>
      <c r="J97" s="26">
        <v>2</v>
      </c>
      <c r="K97" s="34">
        <f>I97/$I$2</f>
        <v>0.003670471213788046</v>
      </c>
    </row>
    <row r="98" spans="1:11" ht="12.75">
      <c r="A98" s="26">
        <f>ROW(C20)</f>
        <v>20</v>
      </c>
      <c r="B98" s="27">
        <v>83</v>
      </c>
      <c r="C98" s="28" t="s">
        <v>203</v>
      </c>
      <c r="D98" s="29" t="s">
        <v>50</v>
      </c>
      <c r="E98" s="29" t="s">
        <v>204</v>
      </c>
      <c r="F98" s="30">
        <v>1955</v>
      </c>
      <c r="G98" s="31" t="s">
        <v>147</v>
      </c>
      <c r="H98" s="32" t="str">
        <f>VLOOKUP(F98,'RN ZBPM'!$A$1:$B$109,2,0)</f>
        <v>MC</v>
      </c>
      <c r="I98" s="39">
        <v>0.03761574074074074</v>
      </c>
      <c r="J98" s="26">
        <v>1</v>
      </c>
      <c r="K98" s="34">
        <f>I98/$I$2</f>
        <v>0.0037243307664099746</v>
      </c>
    </row>
    <row r="99" spans="1:11" ht="12.75">
      <c r="A99" s="26">
        <f>ROW(C21)</f>
        <v>21</v>
      </c>
      <c r="B99" s="27">
        <v>199</v>
      </c>
      <c r="C99" s="28" t="s">
        <v>46</v>
      </c>
      <c r="D99" s="29" t="s">
        <v>91</v>
      </c>
      <c r="E99" s="29" t="s">
        <v>205</v>
      </c>
      <c r="F99" s="30">
        <v>1957</v>
      </c>
      <c r="G99" s="31" t="s">
        <v>147</v>
      </c>
      <c r="H99" s="32" t="str">
        <f>VLOOKUP(F99,'RN ZBPM'!$A$1:$B$109,2,0)</f>
        <v>MC</v>
      </c>
      <c r="I99" s="39">
        <v>0.037766203703703705</v>
      </c>
      <c r="J99" s="26">
        <v>1</v>
      </c>
      <c r="K99" s="34">
        <f>I99/$I$2</f>
        <v>0.0037392280894756142</v>
      </c>
    </row>
    <row r="100" spans="1:11" ht="12.75">
      <c r="A100" s="26">
        <f>ROW(C22)</f>
        <v>22</v>
      </c>
      <c r="B100" s="27">
        <v>90</v>
      </c>
      <c r="C100" s="28" t="s">
        <v>206</v>
      </c>
      <c r="D100" s="29" t="s">
        <v>207</v>
      </c>
      <c r="E100" s="29" t="s">
        <v>208</v>
      </c>
      <c r="F100" s="30">
        <v>1957</v>
      </c>
      <c r="G100" s="31" t="s">
        <v>147</v>
      </c>
      <c r="H100" s="32" t="str">
        <f>VLOOKUP(F100,'RN ZBPM'!$A$1:$B$109,2,0)</f>
        <v>MC</v>
      </c>
      <c r="I100" s="39">
        <v>0.03785879629629629</v>
      </c>
      <c r="J100" s="26">
        <v>1</v>
      </c>
      <c r="K100" s="34">
        <f>I100/$I$2</f>
        <v>0.003748395672900623</v>
      </c>
    </row>
    <row r="101" spans="1:11" ht="12.75">
      <c r="A101" s="26">
        <f>ROW(C23)</f>
        <v>23</v>
      </c>
      <c r="B101" s="27">
        <v>128</v>
      </c>
      <c r="C101" s="28" t="s">
        <v>209</v>
      </c>
      <c r="D101" s="29" t="s">
        <v>106</v>
      </c>
      <c r="E101" s="29" t="s">
        <v>210</v>
      </c>
      <c r="F101" s="30">
        <v>1958</v>
      </c>
      <c r="G101" s="31" t="s">
        <v>147</v>
      </c>
      <c r="H101" s="32" t="str">
        <f>VLOOKUP(F101,'RN ZBPM'!$A$1:$B$109,2,0)</f>
        <v>MC</v>
      </c>
      <c r="I101" s="39">
        <v>0.03837962962962963</v>
      </c>
      <c r="J101" s="26">
        <v>1</v>
      </c>
      <c r="K101" s="34">
        <f>I101/$I$2</f>
        <v>0.0037999633296663003</v>
      </c>
    </row>
    <row r="102" spans="1:11" ht="12.75">
      <c r="A102" s="26">
        <f>ROW(C24)</f>
        <v>24</v>
      </c>
      <c r="B102" s="27">
        <v>37</v>
      </c>
      <c r="C102" s="28" t="s">
        <v>211</v>
      </c>
      <c r="D102" s="29" t="s">
        <v>212</v>
      </c>
      <c r="E102" s="29" t="s">
        <v>213</v>
      </c>
      <c r="F102" s="30">
        <v>1961</v>
      </c>
      <c r="G102" s="31" t="s">
        <v>147</v>
      </c>
      <c r="H102" s="32" t="str">
        <f>VLOOKUP(F102,'RN ZBPM'!$A$1:$B$109,2,0)</f>
        <v>MC</v>
      </c>
      <c r="I102" s="39">
        <v>0.03979166666666667</v>
      </c>
      <c r="J102" s="26">
        <v>1</v>
      </c>
      <c r="K102" s="34">
        <f>I102/$I$2</f>
        <v>0.00393976897689769</v>
      </c>
    </row>
    <row r="103" spans="1:11" ht="12.75">
      <c r="A103" s="26">
        <f>ROW(C25)</f>
        <v>25</v>
      </c>
      <c r="B103" s="27">
        <v>156</v>
      </c>
      <c r="C103" s="28" t="s">
        <v>214</v>
      </c>
      <c r="D103" s="29" t="s">
        <v>58</v>
      </c>
      <c r="E103" s="29" t="s">
        <v>215</v>
      </c>
      <c r="F103" s="30">
        <v>1959</v>
      </c>
      <c r="G103" s="31" t="s">
        <v>147</v>
      </c>
      <c r="H103" s="32" t="str">
        <f>VLOOKUP(F103,'RN ZBPM'!$A$1:$B$109,2,0)</f>
        <v>MC</v>
      </c>
      <c r="I103" s="39">
        <v>0.04023148148148148</v>
      </c>
      <c r="J103" s="26">
        <v>1</v>
      </c>
      <c r="K103" s="34">
        <f>I103/$I$2</f>
        <v>0.0039833149981664834</v>
      </c>
    </row>
    <row r="104" spans="1:11" ht="12.75">
      <c r="A104" s="26">
        <f>ROW(C26)</f>
        <v>26</v>
      </c>
      <c r="B104" s="27">
        <v>121</v>
      </c>
      <c r="C104" s="28" t="s">
        <v>85</v>
      </c>
      <c r="D104" s="29" t="s">
        <v>58</v>
      </c>
      <c r="E104" s="29" t="s">
        <v>86</v>
      </c>
      <c r="F104" s="30">
        <v>1963</v>
      </c>
      <c r="G104" s="31" t="s">
        <v>147</v>
      </c>
      <c r="H104" s="32" t="str">
        <f>VLOOKUP(F104,'RN ZBPM'!$A$1:$B$109,2,0)</f>
        <v>MC</v>
      </c>
      <c r="I104" s="39">
        <v>0.040324074074074075</v>
      </c>
      <c r="J104" s="26">
        <v>1</v>
      </c>
      <c r="K104" s="34">
        <f>I104/$I$2</f>
        <v>0.003992482581591492</v>
      </c>
    </row>
    <row r="105" spans="1:11" ht="12.75">
      <c r="A105" s="26">
        <f>ROW(C27)</f>
        <v>27</v>
      </c>
      <c r="B105" s="27">
        <v>7</v>
      </c>
      <c r="C105" s="28" t="s">
        <v>216</v>
      </c>
      <c r="D105" s="29" t="s">
        <v>164</v>
      </c>
      <c r="E105" s="29" t="s">
        <v>107</v>
      </c>
      <c r="F105" s="30">
        <v>1956</v>
      </c>
      <c r="G105" s="31" t="s">
        <v>147</v>
      </c>
      <c r="H105" s="32" t="str">
        <f>VLOOKUP(F105,'RN ZBPM'!$A$1:$B$109,2,0)</f>
        <v>MC</v>
      </c>
      <c r="I105" s="39">
        <v>0.04045138888888889</v>
      </c>
      <c r="J105" s="26">
        <v>1</v>
      </c>
      <c r="K105" s="34">
        <f>I105/$I$2</f>
        <v>0.0040050880088008806</v>
      </c>
    </row>
    <row r="106" spans="1:11" ht="12.75">
      <c r="A106" s="26">
        <f>ROW(C28)</f>
        <v>28</v>
      </c>
      <c r="B106" s="27">
        <v>150</v>
      </c>
      <c r="C106" s="28" t="s">
        <v>217</v>
      </c>
      <c r="D106" s="29" t="s">
        <v>212</v>
      </c>
      <c r="E106" s="29" t="s">
        <v>218</v>
      </c>
      <c r="F106" s="30">
        <v>1962</v>
      </c>
      <c r="G106" s="31" t="s">
        <v>147</v>
      </c>
      <c r="H106" s="32" t="str">
        <f>VLOOKUP(F106,'RN ZBPM'!$A$1:$B$109,2,0)</f>
        <v>MC</v>
      </c>
      <c r="I106" s="39">
        <v>0.04082175925925926</v>
      </c>
      <c r="J106" s="26">
        <v>1</v>
      </c>
      <c r="K106" s="34">
        <f>I106/$I$2</f>
        <v>0.004041758342500917</v>
      </c>
    </row>
    <row r="107" spans="1:11" ht="12.75">
      <c r="A107" s="26">
        <f>ROW(C29)</f>
        <v>29</v>
      </c>
      <c r="B107" s="27">
        <v>191</v>
      </c>
      <c r="C107" s="28" t="s">
        <v>219</v>
      </c>
      <c r="D107" s="29" t="s">
        <v>96</v>
      </c>
      <c r="E107" s="29" t="s">
        <v>104</v>
      </c>
      <c r="F107" s="30">
        <v>1959</v>
      </c>
      <c r="G107" s="31" t="s">
        <v>147</v>
      </c>
      <c r="H107" s="32" t="str">
        <f>VLOOKUP(F107,'RN ZBPM'!$A$1:$B$109,2,0)</f>
        <v>MC</v>
      </c>
      <c r="I107" s="39">
        <v>0.04203703703703704</v>
      </c>
      <c r="J107" s="26">
        <v>1</v>
      </c>
      <c r="K107" s="34">
        <f>I107/$I$2</f>
        <v>0.004162082874954162</v>
      </c>
    </row>
    <row r="108" spans="1:11" ht="12.75">
      <c r="A108" s="26">
        <f>ROW(C30)</f>
        <v>30</v>
      </c>
      <c r="B108" s="27">
        <v>174</v>
      </c>
      <c r="C108" s="28" t="s">
        <v>220</v>
      </c>
      <c r="D108" s="29" t="s">
        <v>70</v>
      </c>
      <c r="E108" s="29" t="s">
        <v>42</v>
      </c>
      <c r="F108" s="30">
        <v>1963</v>
      </c>
      <c r="G108" s="31" t="s">
        <v>147</v>
      </c>
      <c r="H108" s="32" t="str">
        <f>VLOOKUP(F108,'RN ZBPM'!$A$1:$B$109,2,0)</f>
        <v>MC</v>
      </c>
      <c r="I108" s="39">
        <v>0.042638888888888886</v>
      </c>
      <c r="J108" s="26">
        <v>1</v>
      </c>
      <c r="K108" s="34">
        <f>I108/$I$2</f>
        <v>0.0042216721672167215</v>
      </c>
    </row>
    <row r="109" spans="1:11" ht="12.75">
      <c r="A109" s="26">
        <f>ROW(C31)</f>
        <v>31</v>
      </c>
      <c r="B109" s="27">
        <v>166</v>
      </c>
      <c r="C109" s="28" t="s">
        <v>221</v>
      </c>
      <c r="D109" s="29" t="s">
        <v>100</v>
      </c>
      <c r="E109" s="29" t="s">
        <v>42</v>
      </c>
      <c r="F109" s="30">
        <v>1957</v>
      </c>
      <c r="G109" s="31" t="s">
        <v>147</v>
      </c>
      <c r="H109" s="32" t="str">
        <f>VLOOKUP(F109,'RN ZBPM'!$A$1:$B$109,2,0)</f>
        <v>MC</v>
      </c>
      <c r="I109" s="39">
        <v>0.042638888888888886</v>
      </c>
      <c r="J109" s="26">
        <v>1</v>
      </c>
      <c r="K109" s="34">
        <f>I109/$I$2</f>
        <v>0.0042216721672167215</v>
      </c>
    </row>
    <row r="110" spans="1:11" ht="12.75">
      <c r="A110" s="26">
        <f>ROW(C32)</f>
        <v>32</v>
      </c>
      <c r="B110" s="27">
        <v>186</v>
      </c>
      <c r="C110" s="28" t="s">
        <v>222</v>
      </c>
      <c r="D110" s="29" t="s">
        <v>66</v>
      </c>
      <c r="E110" s="29" t="s">
        <v>223</v>
      </c>
      <c r="F110" s="30">
        <v>1960</v>
      </c>
      <c r="G110" s="31" t="s">
        <v>147</v>
      </c>
      <c r="H110" s="32" t="str">
        <f>VLOOKUP(F110,'RN ZBPM'!$A$1:$B$109,2,0)</f>
        <v>MC</v>
      </c>
      <c r="I110" s="39">
        <v>0.04762731481481482</v>
      </c>
      <c r="J110" s="26">
        <v>1</v>
      </c>
      <c r="K110" s="34">
        <f>I110/$I$2</f>
        <v>0.004715575724239091</v>
      </c>
    </row>
    <row r="111" spans="1:11" ht="12.75">
      <c r="A111" s="26">
        <f>ROW(C33)</f>
        <v>33</v>
      </c>
      <c r="B111" s="27">
        <v>24</v>
      </c>
      <c r="C111" s="28" t="s">
        <v>224</v>
      </c>
      <c r="D111" s="29" t="s">
        <v>225</v>
      </c>
      <c r="E111" s="29" t="s">
        <v>226</v>
      </c>
      <c r="F111" s="30">
        <v>1958</v>
      </c>
      <c r="G111" s="31" t="s">
        <v>147</v>
      </c>
      <c r="H111" s="32" t="str">
        <f>VLOOKUP(F111,'RN ZBPM'!$A$1:$B$109,2,0)</f>
        <v>MC</v>
      </c>
      <c r="I111" s="39">
        <v>0.0577662037037037</v>
      </c>
      <c r="J111" s="26">
        <v>1</v>
      </c>
      <c r="K111" s="34">
        <f>I111/$I$2</f>
        <v>0.0057194261092775945</v>
      </c>
    </row>
    <row r="112" spans="1:11" ht="12.75">
      <c r="A112" s="20"/>
      <c r="B112" s="21"/>
      <c r="C112" s="22" t="str">
        <f>'Kat.'!A5</f>
        <v>Muži nad 60: </v>
      </c>
      <c r="D112" s="22" t="str">
        <f>'Kat.'!B5</f>
        <v>(RN 1953 a méně)</v>
      </c>
      <c r="E112" s="22" t="str">
        <f>'Kat.'!C5</f>
        <v>MD</v>
      </c>
      <c r="F112" s="23"/>
      <c r="G112" s="23"/>
      <c r="H112" s="23"/>
      <c r="I112" s="24"/>
      <c r="J112" s="21"/>
      <c r="K112" s="25"/>
    </row>
    <row r="113" spans="1:11" ht="12.75">
      <c r="A113" s="26">
        <f>ROW(C1)</f>
        <v>1</v>
      </c>
      <c r="B113" s="27">
        <v>48</v>
      </c>
      <c r="C113" s="28" t="s">
        <v>227</v>
      </c>
      <c r="D113" s="29" t="s">
        <v>228</v>
      </c>
      <c r="E113" s="29" t="s">
        <v>229</v>
      </c>
      <c r="F113" s="30">
        <v>1950</v>
      </c>
      <c r="G113" s="31" t="s">
        <v>230</v>
      </c>
      <c r="H113" s="32" t="str">
        <f>VLOOKUP(F113,'RN ZBPM'!$A$1:$B$109,2,0)</f>
        <v>MD</v>
      </c>
      <c r="I113" s="39">
        <v>0.030324074074074073</v>
      </c>
      <c r="J113" s="26">
        <v>30</v>
      </c>
      <c r="K113" s="34">
        <f>I113/$I$2</f>
        <v>0.003002383571690502</v>
      </c>
    </row>
    <row r="114" spans="1:11" ht="12.75">
      <c r="A114" s="26">
        <f>ROW(C2)</f>
        <v>2</v>
      </c>
      <c r="B114" s="27">
        <v>66</v>
      </c>
      <c r="C114" s="28" t="s">
        <v>231</v>
      </c>
      <c r="D114" s="29" t="s">
        <v>232</v>
      </c>
      <c r="E114" s="29" t="s">
        <v>233</v>
      </c>
      <c r="F114" s="30">
        <v>1953</v>
      </c>
      <c r="G114" s="31" t="s">
        <v>230</v>
      </c>
      <c r="H114" s="32" t="str">
        <f>VLOOKUP(F114,'RN ZBPM'!$A$1:$B$109,2,0)</f>
        <v>MD</v>
      </c>
      <c r="I114" s="39">
        <v>0.03384259259259259</v>
      </c>
      <c r="J114" s="26">
        <v>25</v>
      </c>
      <c r="K114" s="34">
        <f>I114/$I$2</f>
        <v>0.003350751741840851</v>
      </c>
    </row>
    <row r="115" spans="1:11" ht="12.75">
      <c r="A115" s="26">
        <f>ROW(C3)</f>
        <v>3</v>
      </c>
      <c r="B115" s="27">
        <v>35</v>
      </c>
      <c r="C115" s="28" t="s">
        <v>234</v>
      </c>
      <c r="D115" s="29" t="s">
        <v>44</v>
      </c>
      <c r="E115" s="29" t="s">
        <v>235</v>
      </c>
      <c r="F115" s="30">
        <v>1949</v>
      </c>
      <c r="G115" s="31" t="s">
        <v>230</v>
      </c>
      <c r="H115" s="32" t="str">
        <f>VLOOKUP(F115,'RN ZBPM'!$A$1:$B$109,2,0)</f>
        <v>MD</v>
      </c>
      <c r="I115" s="39">
        <v>0.034166666666666665</v>
      </c>
      <c r="J115" s="26">
        <v>21</v>
      </c>
      <c r="K115" s="34">
        <f>I115/$I$2</f>
        <v>0.0033828382838283827</v>
      </c>
    </row>
    <row r="116" spans="1:11" ht="12.75">
      <c r="A116" s="26">
        <f>ROW(C4)</f>
        <v>4</v>
      </c>
      <c r="B116" s="27">
        <v>124</v>
      </c>
      <c r="C116" s="28" t="s">
        <v>236</v>
      </c>
      <c r="D116" s="29" t="s">
        <v>159</v>
      </c>
      <c r="E116" s="29" t="s">
        <v>237</v>
      </c>
      <c r="F116" s="30">
        <v>1953</v>
      </c>
      <c r="G116" s="31" t="s">
        <v>230</v>
      </c>
      <c r="H116" s="32" t="str">
        <f>VLOOKUP(F116,'RN ZBPM'!$A$1:$B$109,2,0)</f>
        <v>MD</v>
      </c>
      <c r="I116" s="39">
        <v>0.03450231481481481</v>
      </c>
      <c r="J116" s="26">
        <v>18</v>
      </c>
      <c r="K116" s="34">
        <f>I116/$I$2</f>
        <v>0.003416070773744041</v>
      </c>
    </row>
    <row r="117" spans="1:11" ht="12.75">
      <c r="A117" s="26">
        <f>ROW(C5)</f>
        <v>5</v>
      </c>
      <c r="B117" s="27">
        <v>89</v>
      </c>
      <c r="C117" s="28" t="s">
        <v>238</v>
      </c>
      <c r="D117" s="29" t="s">
        <v>239</v>
      </c>
      <c r="E117" s="29" t="s">
        <v>240</v>
      </c>
      <c r="F117" s="30">
        <v>1951</v>
      </c>
      <c r="G117" s="31" t="s">
        <v>230</v>
      </c>
      <c r="H117" s="32" t="str">
        <f>VLOOKUP(F117,'RN ZBPM'!$A$1:$B$109,2,0)</f>
        <v>MD</v>
      </c>
      <c r="I117" s="39">
        <v>0.03462962962962963</v>
      </c>
      <c r="J117" s="26">
        <v>16</v>
      </c>
      <c r="K117" s="34">
        <f>I117/$I$2</f>
        <v>0.0034286762009534287</v>
      </c>
    </row>
    <row r="118" spans="1:11" ht="12.75">
      <c r="A118" s="26">
        <f>ROW(C6)</f>
        <v>6</v>
      </c>
      <c r="B118" s="27">
        <v>85</v>
      </c>
      <c r="C118" s="28" t="s">
        <v>241</v>
      </c>
      <c r="D118" s="29" t="s">
        <v>178</v>
      </c>
      <c r="E118" s="29" t="s">
        <v>107</v>
      </c>
      <c r="F118" s="30">
        <v>1950</v>
      </c>
      <c r="G118" s="31" t="s">
        <v>230</v>
      </c>
      <c r="H118" s="32" t="str">
        <f>VLOOKUP(F118,'RN ZBPM'!$A$1:$B$109,2,0)</f>
        <v>MD</v>
      </c>
      <c r="I118" s="39">
        <v>0.0350462962962963</v>
      </c>
      <c r="J118" s="26">
        <v>15</v>
      </c>
      <c r="K118" s="34">
        <f>I118/$I$2</f>
        <v>0.0034699303263659702</v>
      </c>
    </row>
    <row r="119" spans="1:11" ht="12.75">
      <c r="A119" s="26">
        <f>ROW(C7)</f>
        <v>7</v>
      </c>
      <c r="B119" s="27">
        <v>112</v>
      </c>
      <c r="C119" s="28" t="s">
        <v>242</v>
      </c>
      <c r="D119" s="29" t="s">
        <v>243</v>
      </c>
      <c r="E119" s="29" t="s">
        <v>244</v>
      </c>
      <c r="F119" s="30">
        <v>1951</v>
      </c>
      <c r="G119" s="31" t="s">
        <v>230</v>
      </c>
      <c r="H119" s="32" t="str">
        <f>VLOOKUP(F119,'RN ZBPM'!$A$1:$B$109,2,0)</f>
        <v>MD</v>
      </c>
      <c r="I119" s="39">
        <v>0.03652777777777778</v>
      </c>
      <c r="J119" s="26">
        <v>14</v>
      </c>
      <c r="K119" s="34">
        <f>I119/$I$2</f>
        <v>0.0036166116611661167</v>
      </c>
    </row>
    <row r="120" spans="1:11" ht="12.75">
      <c r="A120" s="26">
        <f>ROW(C8)</f>
        <v>8</v>
      </c>
      <c r="B120" s="27">
        <v>38</v>
      </c>
      <c r="C120" s="28" t="s">
        <v>245</v>
      </c>
      <c r="D120" s="29" t="s">
        <v>246</v>
      </c>
      <c r="E120" s="29" t="s">
        <v>107</v>
      </c>
      <c r="F120" s="30">
        <v>1951</v>
      </c>
      <c r="G120" s="31" t="s">
        <v>230</v>
      </c>
      <c r="H120" s="32" t="str">
        <f>VLOOKUP(F120,'RN ZBPM'!$A$1:$B$109,2,0)</f>
        <v>MD</v>
      </c>
      <c r="I120" s="39">
        <v>0.03688657407407407</v>
      </c>
      <c r="J120" s="26">
        <v>13</v>
      </c>
      <c r="K120" s="34">
        <f>I120/$I$2</f>
        <v>0.003652136046938027</v>
      </c>
    </row>
    <row r="121" spans="1:11" ht="12.75">
      <c r="A121" s="26">
        <f>ROW(C9)</f>
        <v>9</v>
      </c>
      <c r="B121" s="27">
        <v>136</v>
      </c>
      <c r="C121" s="28" t="s">
        <v>60</v>
      </c>
      <c r="D121" s="29" t="s">
        <v>61</v>
      </c>
      <c r="E121" s="29" t="s">
        <v>42</v>
      </c>
      <c r="F121" s="30">
        <v>1952</v>
      </c>
      <c r="G121" s="31" t="s">
        <v>230</v>
      </c>
      <c r="H121" s="32" t="str">
        <f>VLOOKUP(F121,'RN ZBPM'!$A$1:$B$109,2,0)</f>
        <v>MD</v>
      </c>
      <c r="I121" s="39">
        <v>0.03702546296296296</v>
      </c>
      <c r="J121" s="26">
        <v>12</v>
      </c>
      <c r="K121" s="34">
        <f>I121/$I$2</f>
        <v>0.003665887422075541</v>
      </c>
    </row>
    <row r="122" spans="1:11" ht="12.75">
      <c r="A122" s="26">
        <f>ROW(C10)</f>
        <v>10</v>
      </c>
      <c r="B122" s="27">
        <v>130</v>
      </c>
      <c r="C122" s="28" t="s">
        <v>247</v>
      </c>
      <c r="D122" s="29" t="s">
        <v>248</v>
      </c>
      <c r="E122" s="29" t="s">
        <v>249</v>
      </c>
      <c r="F122" s="30">
        <v>1952</v>
      </c>
      <c r="G122" s="31" t="s">
        <v>230</v>
      </c>
      <c r="H122" s="32" t="str">
        <f>VLOOKUP(F122,'RN ZBPM'!$A$1:$B$109,2,0)</f>
        <v>MD</v>
      </c>
      <c r="I122" s="39">
        <v>0.04003472222222222</v>
      </c>
      <c r="J122" s="26">
        <v>11</v>
      </c>
      <c r="K122" s="34">
        <f>I122/$I$2</f>
        <v>0.003963833883388339</v>
      </c>
    </row>
    <row r="123" spans="1:11" ht="12.75">
      <c r="A123" s="26">
        <f>ROW(C11)</f>
        <v>11</v>
      </c>
      <c r="B123" s="27">
        <v>164</v>
      </c>
      <c r="C123" s="28" t="s">
        <v>250</v>
      </c>
      <c r="D123" s="29" t="s">
        <v>174</v>
      </c>
      <c r="E123" s="29" t="s">
        <v>107</v>
      </c>
      <c r="F123" s="30">
        <v>1947</v>
      </c>
      <c r="G123" s="31" t="s">
        <v>230</v>
      </c>
      <c r="H123" s="32" t="str">
        <f>VLOOKUP(F123,'RN ZBPM'!$A$1:$B$109,2,0)</f>
        <v>MD</v>
      </c>
      <c r="I123" s="39">
        <v>0.04054398148148148</v>
      </c>
      <c r="J123" s="26">
        <v>10</v>
      </c>
      <c r="K123" s="34">
        <f>I123/$I$2</f>
        <v>0.004014255592225889</v>
      </c>
    </row>
    <row r="124" spans="1:11" ht="12.75">
      <c r="A124" s="26">
        <f>ROW(C12)</f>
        <v>12</v>
      </c>
      <c r="B124" s="27">
        <v>127</v>
      </c>
      <c r="C124" s="28" t="s">
        <v>251</v>
      </c>
      <c r="D124" s="29" t="s">
        <v>91</v>
      </c>
      <c r="E124" s="29" t="s">
        <v>252</v>
      </c>
      <c r="F124" s="30">
        <v>1953</v>
      </c>
      <c r="G124" s="31" t="s">
        <v>230</v>
      </c>
      <c r="H124" s="32" t="str">
        <f>VLOOKUP(F124,'RN ZBPM'!$A$1:$B$109,2,0)</f>
        <v>MD</v>
      </c>
      <c r="I124" s="39">
        <v>0.04076388888888889</v>
      </c>
      <c r="J124" s="26">
        <v>9</v>
      </c>
      <c r="K124" s="34">
        <f>I124/$I$2</f>
        <v>0.0040360286028602865</v>
      </c>
    </row>
    <row r="125" spans="1:11" ht="12.75">
      <c r="A125" s="26">
        <f>ROW(C13)</f>
        <v>13</v>
      </c>
      <c r="B125" s="27">
        <v>73</v>
      </c>
      <c r="C125" s="28" t="s">
        <v>253</v>
      </c>
      <c r="D125" s="29" t="s">
        <v>174</v>
      </c>
      <c r="E125" s="29" t="s">
        <v>254</v>
      </c>
      <c r="F125" s="30">
        <v>1946</v>
      </c>
      <c r="G125" s="31" t="s">
        <v>230</v>
      </c>
      <c r="H125" s="32" t="str">
        <f>VLOOKUP(F125,'RN ZBPM'!$A$1:$B$109,2,0)</f>
        <v>MD</v>
      </c>
      <c r="I125" s="39">
        <v>0.042337962962962966</v>
      </c>
      <c r="J125" s="26">
        <v>8</v>
      </c>
      <c r="K125" s="34">
        <f>I125/$I$2</f>
        <v>0.004191877521085442</v>
      </c>
    </row>
    <row r="126" spans="1:11" ht="12.75">
      <c r="A126" s="26">
        <f>ROW(C14)</f>
        <v>14</v>
      </c>
      <c r="B126" s="27">
        <v>144</v>
      </c>
      <c r="C126" s="28" t="s">
        <v>255</v>
      </c>
      <c r="D126" s="29" t="s">
        <v>106</v>
      </c>
      <c r="E126" s="29" t="s">
        <v>256</v>
      </c>
      <c r="F126" s="30">
        <v>1949</v>
      </c>
      <c r="G126" s="31" t="s">
        <v>230</v>
      </c>
      <c r="H126" s="32" t="str">
        <f>VLOOKUP(F126,'RN ZBPM'!$A$1:$B$109,2,0)</f>
        <v>MD</v>
      </c>
      <c r="I126" s="39">
        <v>0.04351851851851852</v>
      </c>
      <c r="J126" s="26">
        <v>7</v>
      </c>
      <c r="K126" s="34">
        <f>I126/$I$2</f>
        <v>0.004308764209754309</v>
      </c>
    </row>
    <row r="127" spans="1:11" ht="12.75">
      <c r="A127" s="26">
        <f>ROW(C15)</f>
        <v>15</v>
      </c>
      <c r="B127" s="27">
        <v>30</v>
      </c>
      <c r="C127" s="28" t="s">
        <v>257</v>
      </c>
      <c r="D127" s="29" t="s">
        <v>91</v>
      </c>
      <c r="E127" s="29" t="s">
        <v>258</v>
      </c>
      <c r="F127" s="30">
        <v>1944</v>
      </c>
      <c r="G127" s="31" t="s">
        <v>230</v>
      </c>
      <c r="H127" s="32" t="str">
        <f>VLOOKUP(F127,'RN ZBPM'!$A$1:$B$109,2,0)</f>
        <v>MD</v>
      </c>
      <c r="I127" s="39">
        <v>0.043912037037037034</v>
      </c>
      <c r="J127" s="26">
        <v>6</v>
      </c>
      <c r="K127" s="34">
        <f>I127/$I$2</f>
        <v>0.004347726439310598</v>
      </c>
    </row>
    <row r="128" spans="1:11" ht="12.75">
      <c r="A128" s="26">
        <f>ROW(C16)</f>
        <v>16</v>
      </c>
      <c r="B128" s="27">
        <v>77</v>
      </c>
      <c r="C128" s="28" t="s">
        <v>259</v>
      </c>
      <c r="D128" s="29" t="s">
        <v>88</v>
      </c>
      <c r="E128" s="29" t="s">
        <v>260</v>
      </c>
      <c r="F128" s="30">
        <v>1952</v>
      </c>
      <c r="G128" s="31" t="s">
        <v>230</v>
      </c>
      <c r="H128" s="32" t="str">
        <f>VLOOKUP(F128,'RN ZBPM'!$A$1:$B$109,2,0)</f>
        <v>MD</v>
      </c>
      <c r="I128" s="39">
        <v>0.04482638888888889</v>
      </c>
      <c r="J128" s="26">
        <v>5</v>
      </c>
      <c r="K128" s="34">
        <f>I128/$I$2</f>
        <v>0.004438256325632563</v>
      </c>
    </row>
    <row r="129" spans="1:11" ht="12.75">
      <c r="A129" s="26">
        <f>ROW(C17)</f>
        <v>17</v>
      </c>
      <c r="B129" s="27">
        <v>99</v>
      </c>
      <c r="C129" s="28" t="s">
        <v>261</v>
      </c>
      <c r="D129" s="29" t="s">
        <v>30</v>
      </c>
      <c r="E129" s="29" t="s">
        <v>122</v>
      </c>
      <c r="F129" s="30">
        <v>1953</v>
      </c>
      <c r="G129" s="31" t="s">
        <v>230</v>
      </c>
      <c r="H129" s="32" t="str">
        <f>VLOOKUP(F129,'RN ZBPM'!$A$1:$B$109,2,0)</f>
        <v>MD</v>
      </c>
      <c r="I129" s="39">
        <v>0.04694444444444444</v>
      </c>
      <c r="J129" s="26">
        <v>4</v>
      </c>
      <c r="K129" s="34">
        <f>I129/$I$2</f>
        <v>0.004647964796479648</v>
      </c>
    </row>
    <row r="130" spans="1:11" ht="12.75">
      <c r="A130" s="26">
        <f>ROW(C18)</f>
        <v>18</v>
      </c>
      <c r="B130" s="27">
        <v>183</v>
      </c>
      <c r="C130" s="28" t="s">
        <v>262</v>
      </c>
      <c r="D130" s="29" t="s">
        <v>44</v>
      </c>
      <c r="E130" s="29" t="s">
        <v>42</v>
      </c>
      <c r="F130" s="30">
        <v>1947</v>
      </c>
      <c r="G130" s="31" t="s">
        <v>230</v>
      </c>
      <c r="H130" s="32" t="str">
        <f>VLOOKUP(F130,'RN ZBPM'!$A$1:$B$109,2,0)</f>
        <v>MD</v>
      </c>
      <c r="I130" s="39">
        <v>0.06989583333333334</v>
      </c>
      <c r="J130" s="26">
        <v>3</v>
      </c>
      <c r="K130" s="34">
        <f>I130/$I$2</f>
        <v>0.006920379537953796</v>
      </c>
    </row>
    <row r="131" spans="1:11" ht="12.75">
      <c r="A131" s="20"/>
      <c r="B131" s="21"/>
      <c r="C131" s="22" t="s">
        <v>263</v>
      </c>
      <c r="D131" s="22" t="s">
        <v>2</v>
      </c>
      <c r="E131" s="22" t="s">
        <v>2</v>
      </c>
      <c r="F131" s="23"/>
      <c r="G131" s="23"/>
      <c r="H131" s="23"/>
      <c r="I131" s="24"/>
      <c r="J131" s="21"/>
      <c r="K131" s="25"/>
    </row>
    <row r="132" spans="1:11" ht="12.75">
      <c r="A132" s="26">
        <f>ROW(C1)</f>
        <v>1</v>
      </c>
      <c r="B132" s="27">
        <v>123</v>
      </c>
      <c r="C132" s="28" t="s">
        <v>264</v>
      </c>
      <c r="D132" s="29" t="s">
        <v>265</v>
      </c>
      <c r="E132" s="29" t="s">
        <v>266</v>
      </c>
      <c r="F132" s="30">
        <v>1991</v>
      </c>
      <c r="G132" s="31" t="s">
        <v>267</v>
      </c>
      <c r="H132" s="32"/>
      <c r="I132" s="39">
        <v>0.03710648148148148</v>
      </c>
      <c r="J132" s="26"/>
      <c r="K132" s="34">
        <f>I132/$I$2</f>
        <v>0.003673909057572424</v>
      </c>
    </row>
    <row r="133" spans="1:11" ht="12.75">
      <c r="A133" s="26">
        <f>ROW(C2)</f>
        <v>2</v>
      </c>
      <c r="B133" s="27">
        <v>189</v>
      </c>
      <c r="C133" s="28" t="s">
        <v>268</v>
      </c>
      <c r="D133" s="29" t="s">
        <v>269</v>
      </c>
      <c r="E133" s="29" t="s">
        <v>107</v>
      </c>
      <c r="F133" s="30">
        <v>1972</v>
      </c>
      <c r="G133" s="31" t="s">
        <v>267</v>
      </c>
      <c r="H133" s="32"/>
      <c r="I133" s="39">
        <v>0.0375</v>
      </c>
      <c r="J133" s="26"/>
      <c r="K133" s="34">
        <f>I133/$I$2</f>
        <v>0.0037128712871287127</v>
      </c>
    </row>
    <row r="134" spans="1:11" ht="12.75">
      <c r="A134" s="26">
        <f>ROW(C3)</f>
        <v>3</v>
      </c>
      <c r="B134" s="27">
        <v>173</v>
      </c>
      <c r="C134" s="28" t="s">
        <v>270</v>
      </c>
      <c r="D134" s="29" t="s">
        <v>271</v>
      </c>
      <c r="E134" s="29" t="s">
        <v>272</v>
      </c>
      <c r="F134" s="30">
        <v>1984</v>
      </c>
      <c r="G134" s="31" t="s">
        <v>267</v>
      </c>
      <c r="H134" s="32"/>
      <c r="I134" s="39">
        <v>0.039189814814814816</v>
      </c>
      <c r="J134" s="26"/>
      <c r="K134" s="34">
        <f>I134/$I$2</f>
        <v>0.0038801796846351304</v>
      </c>
    </row>
    <row r="135" spans="1:11" ht="12.75">
      <c r="A135" s="26">
        <f>ROW(C4)</f>
        <v>4</v>
      </c>
      <c r="B135" s="27">
        <v>98</v>
      </c>
      <c r="C135" s="28" t="s">
        <v>273</v>
      </c>
      <c r="D135" s="29" t="s">
        <v>274</v>
      </c>
      <c r="E135" s="29" t="s">
        <v>122</v>
      </c>
      <c r="F135" s="30">
        <v>1962</v>
      </c>
      <c r="G135" s="31" t="s">
        <v>267</v>
      </c>
      <c r="H135" s="32"/>
      <c r="I135" s="39">
        <v>0.0447337962962963</v>
      </c>
      <c r="J135" s="26"/>
      <c r="K135" s="34">
        <f>I135/$I$2</f>
        <v>0.004429088742207554</v>
      </c>
    </row>
    <row r="136" spans="1:11" ht="12.75">
      <c r="A136" s="5" t="str">
        <f>'Zadani_bezcu HZ + P'!B1</f>
        <v>5.z. ZBP – 21.12.2013 „Předvánoční běh pod Pálavou“ </v>
      </c>
      <c r="B136" s="6"/>
      <c r="C136" s="6"/>
      <c r="D136" s="6"/>
      <c r="E136" s="6"/>
      <c r="F136" s="7"/>
      <c r="G136" s="7"/>
      <c r="H136" s="40"/>
      <c r="I136" s="9">
        <f>'Zadani_bezcu HZ + P'!I5</f>
        <v>6.5</v>
      </c>
      <c r="J136" s="9" t="s">
        <v>1</v>
      </c>
      <c r="K136" s="9" t="s">
        <v>2</v>
      </c>
    </row>
    <row r="137" spans="1:11" ht="12.75">
      <c r="A137" s="20"/>
      <c r="B137" s="21"/>
      <c r="C137" s="22" t="str">
        <f>'Kat.'!A6</f>
        <v>Ženy do 34</v>
      </c>
      <c r="D137" s="22" t="str">
        <f>'Kat.'!B6</f>
        <v>(RN 1979 a mladší)</v>
      </c>
      <c r="E137" s="22" t="str">
        <f>'Kat.'!C6</f>
        <v>ŽA</v>
      </c>
      <c r="F137" s="23"/>
      <c r="G137" s="23"/>
      <c r="H137" s="23"/>
      <c r="I137" s="24"/>
      <c r="J137" s="21"/>
      <c r="K137" s="25"/>
    </row>
    <row r="138" spans="1:11" ht="12.75">
      <c r="A138" s="26">
        <f>ROW(C1)</f>
        <v>1</v>
      </c>
      <c r="B138" s="27">
        <v>63</v>
      </c>
      <c r="C138" s="28" t="s">
        <v>275</v>
      </c>
      <c r="D138" s="29" t="s">
        <v>276</v>
      </c>
      <c r="E138" s="29" t="s">
        <v>125</v>
      </c>
      <c r="F138" s="30">
        <v>1997</v>
      </c>
      <c r="G138" s="31" t="s">
        <v>64</v>
      </c>
      <c r="H138" s="32" t="str">
        <f>VLOOKUP(F138,'RN ZBPZ'!$A$1:$B$108,2,0)</f>
        <v>ŽA</v>
      </c>
      <c r="I138" s="39">
        <v>0.01814814814814815</v>
      </c>
      <c r="J138" s="26">
        <v>30</v>
      </c>
      <c r="K138" s="34">
        <f>I138/$I$136</f>
        <v>0.0027920227920227923</v>
      </c>
    </row>
    <row r="139" spans="1:11" ht="12.75">
      <c r="A139" s="26">
        <f>ROW(C2)</f>
        <v>2</v>
      </c>
      <c r="B139" s="27">
        <v>65</v>
      </c>
      <c r="C139" s="28" t="s">
        <v>275</v>
      </c>
      <c r="D139" s="29" t="s">
        <v>277</v>
      </c>
      <c r="E139" s="29" t="s">
        <v>125</v>
      </c>
      <c r="F139" s="30">
        <v>1991</v>
      </c>
      <c r="G139" s="31" t="s">
        <v>267</v>
      </c>
      <c r="H139" s="32" t="str">
        <f>VLOOKUP(F139,'RN ZBPZ'!$A$1:$B$108,2,0)</f>
        <v>ŽA</v>
      </c>
      <c r="I139" s="39">
        <v>0.018171296296296297</v>
      </c>
      <c r="J139" s="26">
        <v>25</v>
      </c>
      <c r="K139" s="34">
        <f>I139/$I$136</f>
        <v>0.0027955840455840455</v>
      </c>
    </row>
    <row r="140" spans="1:11" ht="12.75">
      <c r="A140" s="26">
        <f>ROW(C3)</f>
        <v>3</v>
      </c>
      <c r="B140" s="27">
        <v>18</v>
      </c>
      <c r="C140" s="28" t="s">
        <v>278</v>
      </c>
      <c r="D140" s="29" t="s">
        <v>279</v>
      </c>
      <c r="E140" s="29" t="s">
        <v>280</v>
      </c>
      <c r="F140" s="30">
        <v>1986</v>
      </c>
      <c r="G140" s="31" t="s">
        <v>267</v>
      </c>
      <c r="H140" s="32" t="str">
        <f>VLOOKUP(F140,'RN ZBPZ'!$A$1:$B$108,2,0)</f>
        <v>ŽA</v>
      </c>
      <c r="I140" s="39">
        <v>0.018287037037037036</v>
      </c>
      <c r="J140" s="26">
        <v>21</v>
      </c>
      <c r="K140" s="34">
        <f>I140/$I$136</f>
        <v>0.002813390313390313</v>
      </c>
    </row>
    <row r="141" spans="1:11" ht="12.75">
      <c r="A141" s="26">
        <f>ROW(C4)</f>
        <v>4</v>
      </c>
      <c r="B141" s="27">
        <v>29</v>
      </c>
      <c r="C141" s="28" t="s">
        <v>281</v>
      </c>
      <c r="D141" s="29" t="s">
        <v>282</v>
      </c>
      <c r="E141" s="29" t="s">
        <v>283</v>
      </c>
      <c r="F141" s="30">
        <v>1993</v>
      </c>
      <c r="G141" s="31" t="s">
        <v>267</v>
      </c>
      <c r="H141" s="32" t="str">
        <f>VLOOKUP(F141,'RN ZBPZ'!$A$1:$B$108,2,0)</f>
        <v>ŽA</v>
      </c>
      <c r="I141" s="39">
        <v>0.019050925925925926</v>
      </c>
      <c r="J141" s="26">
        <v>18</v>
      </c>
      <c r="K141" s="34">
        <f>I141/$I$136</f>
        <v>0.002930911680911681</v>
      </c>
    </row>
    <row r="142" spans="1:11" ht="12.75">
      <c r="A142" s="26">
        <f>ROW(C5)</f>
        <v>5</v>
      </c>
      <c r="B142" s="27">
        <v>20</v>
      </c>
      <c r="C142" s="28" t="s">
        <v>284</v>
      </c>
      <c r="D142" s="29" t="s">
        <v>285</v>
      </c>
      <c r="E142" s="29" t="s">
        <v>107</v>
      </c>
      <c r="F142" s="30">
        <v>1981</v>
      </c>
      <c r="G142" s="31" t="s">
        <v>267</v>
      </c>
      <c r="H142" s="32" t="str">
        <f>VLOOKUP(F142,'RN ZBPZ'!$A$1:$B$108,2,0)</f>
        <v>ŽA</v>
      </c>
      <c r="I142" s="39">
        <v>0.019444444444444445</v>
      </c>
      <c r="J142" s="26">
        <v>16</v>
      </c>
      <c r="K142" s="34">
        <f>I142/$I$136</f>
        <v>0.0029914529914529917</v>
      </c>
    </row>
    <row r="143" spans="1:11" ht="12.75">
      <c r="A143" s="26">
        <f>ROW(C6)</f>
        <v>6</v>
      </c>
      <c r="B143" s="27">
        <v>32</v>
      </c>
      <c r="C143" s="28" t="s">
        <v>286</v>
      </c>
      <c r="D143" s="29" t="s">
        <v>269</v>
      </c>
      <c r="E143" s="29" t="s">
        <v>31</v>
      </c>
      <c r="F143" s="30">
        <v>1990</v>
      </c>
      <c r="G143" s="31" t="s">
        <v>267</v>
      </c>
      <c r="H143" s="32" t="str">
        <f>VLOOKUP(F143,'RN ZBPZ'!$A$1:$B$108,2,0)</f>
        <v>ŽA</v>
      </c>
      <c r="I143" s="39">
        <v>0.019664351851851853</v>
      </c>
      <c r="J143" s="26">
        <v>15</v>
      </c>
      <c r="K143" s="34">
        <f>I143/$I$136</f>
        <v>0.0030252849002849005</v>
      </c>
    </row>
    <row r="144" spans="1:11" ht="12.75">
      <c r="A144" s="26">
        <f>ROW(C7)</f>
        <v>7</v>
      </c>
      <c r="B144" s="27">
        <v>119</v>
      </c>
      <c r="C144" s="28" t="s">
        <v>287</v>
      </c>
      <c r="D144" s="29" t="s">
        <v>288</v>
      </c>
      <c r="E144" s="29" t="s">
        <v>289</v>
      </c>
      <c r="F144" s="30">
        <v>1986</v>
      </c>
      <c r="G144" s="31" t="s">
        <v>267</v>
      </c>
      <c r="H144" s="32" t="str">
        <f>VLOOKUP(F144,'RN ZBPZ'!$A$1:$B$108,2,0)</f>
        <v>ŽA</v>
      </c>
      <c r="I144" s="39">
        <v>0.020266203703703703</v>
      </c>
      <c r="J144" s="26">
        <v>14</v>
      </c>
      <c r="K144" s="34">
        <f>I144/$I$136</f>
        <v>0.003117877492877493</v>
      </c>
    </row>
    <row r="145" spans="1:11" ht="12.75">
      <c r="A145" s="26">
        <f>ROW(C8)</f>
        <v>8</v>
      </c>
      <c r="B145" s="27">
        <v>68</v>
      </c>
      <c r="C145" s="28" t="s">
        <v>290</v>
      </c>
      <c r="D145" s="29" t="s">
        <v>291</v>
      </c>
      <c r="E145" s="29" t="s">
        <v>292</v>
      </c>
      <c r="F145" s="30">
        <v>1981</v>
      </c>
      <c r="G145" s="31" t="s">
        <v>267</v>
      </c>
      <c r="H145" s="32" t="str">
        <f>VLOOKUP(F145,'RN ZBPZ'!$A$1:$B$108,2,0)</f>
        <v>ŽA</v>
      </c>
      <c r="I145" s="39">
        <v>0.021203703703703704</v>
      </c>
      <c r="J145" s="26">
        <v>13</v>
      </c>
      <c r="K145" s="34">
        <f>I145/$I$136</f>
        <v>0.0032621082621082623</v>
      </c>
    </row>
    <row r="146" spans="1:11" ht="12.75">
      <c r="A146" s="26">
        <f>ROW(C9)</f>
        <v>9</v>
      </c>
      <c r="B146" s="27">
        <v>137</v>
      </c>
      <c r="C146" s="28" t="s">
        <v>293</v>
      </c>
      <c r="D146" s="29" t="s">
        <v>294</v>
      </c>
      <c r="E146" s="29" t="s">
        <v>42</v>
      </c>
      <c r="F146" s="30">
        <v>1985</v>
      </c>
      <c r="G146" s="31" t="s">
        <v>267</v>
      </c>
      <c r="H146" s="32" t="str">
        <f>VLOOKUP(F146,'RN ZBPZ'!$A$1:$B$108,2,0)</f>
        <v>ŽA</v>
      </c>
      <c r="I146" s="39">
        <v>0.022766203703703705</v>
      </c>
      <c r="J146" s="26">
        <v>12</v>
      </c>
      <c r="K146" s="34">
        <f>I146/$I$136</f>
        <v>0.0035024928774928777</v>
      </c>
    </row>
    <row r="147" spans="1:11" ht="12.75">
      <c r="A147" s="26">
        <f>ROW(C10)</f>
        <v>10</v>
      </c>
      <c r="B147" s="27">
        <v>162</v>
      </c>
      <c r="C147" s="28" t="s">
        <v>295</v>
      </c>
      <c r="D147" s="29" t="s">
        <v>271</v>
      </c>
      <c r="E147" s="29" t="s">
        <v>110</v>
      </c>
      <c r="F147" s="30">
        <v>1987</v>
      </c>
      <c r="G147" s="31" t="s">
        <v>267</v>
      </c>
      <c r="H147" s="32" t="str">
        <f>VLOOKUP(F147,'RN ZBPZ'!$A$1:$B$108,2,0)</f>
        <v>ŽA</v>
      </c>
      <c r="I147" s="39">
        <v>0.022962962962962963</v>
      </c>
      <c r="J147" s="26">
        <v>11</v>
      </c>
      <c r="K147" s="34">
        <f>I147/$I$136</f>
        <v>0.003532763532763533</v>
      </c>
    </row>
    <row r="148" spans="1:11" ht="12.75">
      <c r="A148" s="26">
        <f>ROW(C11)</f>
        <v>11</v>
      </c>
      <c r="B148" s="27">
        <v>44</v>
      </c>
      <c r="C148" s="28" t="s">
        <v>296</v>
      </c>
      <c r="D148" s="29" t="s">
        <v>297</v>
      </c>
      <c r="E148" s="29" t="s">
        <v>298</v>
      </c>
      <c r="F148" s="30">
        <v>1986</v>
      </c>
      <c r="G148" s="31" t="s">
        <v>267</v>
      </c>
      <c r="H148" s="32" t="str">
        <f>VLOOKUP(F148,'RN ZBPZ'!$A$1:$B$108,2,0)</f>
        <v>ŽA</v>
      </c>
      <c r="I148" s="39">
        <v>0.024074074074074074</v>
      </c>
      <c r="J148" s="26">
        <v>10</v>
      </c>
      <c r="K148" s="34">
        <f>I148/$I$136</f>
        <v>0.003703703703703704</v>
      </c>
    </row>
    <row r="149" spans="1:11" ht="12.75">
      <c r="A149" s="26">
        <f>ROW(C12)</f>
        <v>12</v>
      </c>
      <c r="B149" s="27">
        <v>155</v>
      </c>
      <c r="C149" s="28" t="s">
        <v>299</v>
      </c>
      <c r="D149" s="29" t="s">
        <v>300</v>
      </c>
      <c r="E149" s="29" t="s">
        <v>301</v>
      </c>
      <c r="F149" s="30">
        <v>1993</v>
      </c>
      <c r="G149" s="31" t="s">
        <v>267</v>
      </c>
      <c r="H149" s="32" t="str">
        <f>VLOOKUP(F149,'RN ZBPZ'!$A$1:$B$108,2,0)</f>
        <v>ŽA</v>
      </c>
      <c r="I149" s="39">
        <v>0.024733796296296295</v>
      </c>
      <c r="J149" s="26">
        <v>9</v>
      </c>
      <c r="K149" s="34">
        <f>I149/$I$136</f>
        <v>0.00380519943019943</v>
      </c>
    </row>
    <row r="150" spans="1:11" ht="12.75">
      <c r="A150" s="20"/>
      <c r="B150" s="21"/>
      <c r="C150" s="22" t="str">
        <f>'Kat.'!A7</f>
        <v>Ženy nad 35</v>
      </c>
      <c r="D150" s="22" t="str">
        <f>'Kat.'!B7</f>
        <v>(RN 1978 a méně)</v>
      </c>
      <c r="E150" s="22" t="str">
        <f>'Kat.'!C7</f>
        <v>ŽB</v>
      </c>
      <c r="F150" s="23"/>
      <c r="G150" s="23"/>
      <c r="H150" s="23"/>
      <c r="I150" s="24"/>
      <c r="J150" s="21"/>
      <c r="K150" s="25"/>
    </row>
    <row r="151" spans="1:11" ht="12.75">
      <c r="A151" s="26">
        <f>ROW(C1)</f>
        <v>1</v>
      </c>
      <c r="B151" s="27">
        <v>53</v>
      </c>
      <c r="C151" s="28" t="s">
        <v>302</v>
      </c>
      <c r="D151" s="29" t="s">
        <v>303</v>
      </c>
      <c r="E151" s="29" t="s">
        <v>138</v>
      </c>
      <c r="F151" s="30">
        <v>1970</v>
      </c>
      <c r="G151" s="31" t="s">
        <v>304</v>
      </c>
      <c r="H151" s="32" t="str">
        <f>VLOOKUP(F151,'RN ZBPZ'!$A$1:$B$108,2,0)</f>
        <v>ŽB</v>
      </c>
      <c r="I151" s="39">
        <v>0.01951388888888889</v>
      </c>
      <c r="J151" s="26">
        <v>30</v>
      </c>
      <c r="K151" s="34">
        <f>I151/$I$136</f>
        <v>0.003002136752136752</v>
      </c>
    </row>
    <row r="152" spans="1:11" ht="12.75">
      <c r="A152" s="26">
        <f>ROW(C2)</f>
        <v>2</v>
      </c>
      <c r="B152" s="27">
        <v>133</v>
      </c>
      <c r="C152" s="28" t="s">
        <v>305</v>
      </c>
      <c r="D152" s="29" t="s">
        <v>306</v>
      </c>
      <c r="E152" s="29" t="s">
        <v>31</v>
      </c>
      <c r="F152" s="30">
        <v>1972</v>
      </c>
      <c r="G152" s="31" t="s">
        <v>304</v>
      </c>
      <c r="H152" s="32" t="str">
        <f>VLOOKUP(F152,'RN ZBPZ'!$A$1:$B$108,2,0)</f>
        <v>ŽB</v>
      </c>
      <c r="I152" s="39">
        <v>0.01972222222222222</v>
      </c>
      <c r="J152" s="26">
        <v>25</v>
      </c>
      <c r="K152" s="34">
        <f>I152/$I$136</f>
        <v>0.003034188034188034</v>
      </c>
    </row>
    <row r="153" spans="1:11" ht="12.75">
      <c r="A153" s="26">
        <f>ROW(C3)</f>
        <v>3</v>
      </c>
      <c r="B153" s="27">
        <v>79</v>
      </c>
      <c r="C153" s="28" t="s">
        <v>307</v>
      </c>
      <c r="D153" s="29" t="s">
        <v>308</v>
      </c>
      <c r="E153" s="29" t="s">
        <v>309</v>
      </c>
      <c r="F153" s="30">
        <v>1966</v>
      </c>
      <c r="G153" s="31" t="s">
        <v>310</v>
      </c>
      <c r="H153" s="32" t="str">
        <f>VLOOKUP(F153,'RN ZBPZ'!$A$1:$B$108,2,0)</f>
        <v>ŽB</v>
      </c>
      <c r="I153" s="39">
        <v>0.020196759259259258</v>
      </c>
      <c r="J153" s="26">
        <v>21</v>
      </c>
      <c r="K153" s="34">
        <f>I153/$I$136</f>
        <v>0.003107193732193732</v>
      </c>
    </row>
    <row r="154" spans="1:11" ht="12.75">
      <c r="A154" s="26">
        <f>ROW(C4)</f>
        <v>4</v>
      </c>
      <c r="B154" s="27">
        <v>86</v>
      </c>
      <c r="C154" s="28" t="s">
        <v>311</v>
      </c>
      <c r="D154" s="29" t="s">
        <v>312</v>
      </c>
      <c r="E154" s="29" t="s">
        <v>313</v>
      </c>
      <c r="F154" s="30">
        <v>1963</v>
      </c>
      <c r="G154" s="31" t="s">
        <v>310</v>
      </c>
      <c r="H154" s="32" t="str">
        <f>VLOOKUP(F154,'RN ZBPZ'!$A$1:$B$108,2,0)</f>
        <v>ŽB</v>
      </c>
      <c r="I154" s="39">
        <v>0.020497685185185185</v>
      </c>
      <c r="J154" s="26">
        <v>18</v>
      </c>
      <c r="K154" s="34">
        <f>I154/$I$136</f>
        <v>0.0031534900284900286</v>
      </c>
    </row>
    <row r="155" spans="1:11" ht="12.75">
      <c r="A155" s="26">
        <f>ROW(C5)</f>
        <v>5</v>
      </c>
      <c r="B155" s="27">
        <v>50</v>
      </c>
      <c r="C155" s="28" t="s">
        <v>314</v>
      </c>
      <c r="D155" s="29" t="s">
        <v>315</v>
      </c>
      <c r="E155" s="29" t="s">
        <v>316</v>
      </c>
      <c r="F155" s="30">
        <v>1957</v>
      </c>
      <c r="G155" s="31" t="s">
        <v>317</v>
      </c>
      <c r="H155" s="32" t="str">
        <f>VLOOKUP(F155,'RN ZBPZ'!$A$1:$B$108,2,0)</f>
        <v>ŽB</v>
      </c>
      <c r="I155" s="39">
        <v>0.020636574074074075</v>
      </c>
      <c r="J155" s="26">
        <v>16</v>
      </c>
      <c r="K155" s="34">
        <f>I155/$I$136</f>
        <v>0.00317485754985755</v>
      </c>
    </row>
    <row r="156" spans="1:11" ht="12.75">
      <c r="A156" s="26">
        <f>ROW(C6)</f>
        <v>6</v>
      </c>
      <c r="B156" s="27">
        <v>55</v>
      </c>
      <c r="C156" s="28" t="s">
        <v>318</v>
      </c>
      <c r="D156" s="29" t="s">
        <v>319</v>
      </c>
      <c r="E156" s="29" t="s">
        <v>320</v>
      </c>
      <c r="F156" s="30">
        <v>1964</v>
      </c>
      <c r="G156" s="31" t="s">
        <v>310</v>
      </c>
      <c r="H156" s="32" t="str">
        <f>VLOOKUP(F156,'RN ZBPZ'!$A$1:$B$108,2,0)</f>
        <v>ŽB</v>
      </c>
      <c r="I156" s="39">
        <v>0.02133101851851852</v>
      </c>
      <c r="J156" s="26">
        <v>15</v>
      </c>
      <c r="K156" s="34">
        <f>I156/$I$136</f>
        <v>0.003281695156695157</v>
      </c>
    </row>
    <row r="157" spans="1:11" ht="12.75">
      <c r="A157" s="26">
        <f>ROW(C7)</f>
        <v>7</v>
      </c>
      <c r="B157" s="27">
        <v>6</v>
      </c>
      <c r="C157" s="28" t="s">
        <v>321</v>
      </c>
      <c r="D157" s="29" t="s">
        <v>303</v>
      </c>
      <c r="E157" s="29" t="s">
        <v>122</v>
      </c>
      <c r="F157" s="30">
        <v>1976</v>
      </c>
      <c r="G157" s="31" t="s">
        <v>304</v>
      </c>
      <c r="H157" s="32" t="str">
        <f>VLOOKUP(F157,'RN ZBPZ'!$A$1:$B$108,2,0)</f>
        <v>ŽB</v>
      </c>
      <c r="I157" s="39">
        <v>0.021458333333333333</v>
      </c>
      <c r="J157" s="26">
        <v>14</v>
      </c>
      <c r="K157" s="34">
        <f>I157/$I$136</f>
        <v>0.003301282051282051</v>
      </c>
    </row>
    <row r="158" spans="1:11" ht="12.75">
      <c r="A158" s="26">
        <f>ROW(C8)</f>
        <v>8</v>
      </c>
      <c r="B158" s="27">
        <v>149</v>
      </c>
      <c r="C158" s="28" t="s">
        <v>322</v>
      </c>
      <c r="D158" s="29" t="s">
        <v>323</v>
      </c>
      <c r="E158" s="29" t="s">
        <v>324</v>
      </c>
      <c r="F158" s="30">
        <v>1962</v>
      </c>
      <c r="G158" s="31" t="s">
        <v>310</v>
      </c>
      <c r="H158" s="32" t="str">
        <f>VLOOKUP(F158,'RN ZBPZ'!$A$1:$B$108,2,0)</f>
        <v>ŽB</v>
      </c>
      <c r="I158" s="39">
        <v>0.022511574074074073</v>
      </c>
      <c r="J158" s="26">
        <v>13</v>
      </c>
      <c r="K158" s="34">
        <f>I158/$I$136</f>
        <v>0.003463319088319088</v>
      </c>
    </row>
    <row r="159" spans="1:11" ht="12.75">
      <c r="A159" s="26">
        <f>ROW(C9)</f>
        <v>9</v>
      </c>
      <c r="B159" s="27">
        <v>153</v>
      </c>
      <c r="C159" s="28" t="s">
        <v>325</v>
      </c>
      <c r="D159" s="29" t="s">
        <v>271</v>
      </c>
      <c r="E159" s="29" t="s">
        <v>36</v>
      </c>
      <c r="F159" s="30">
        <v>1955</v>
      </c>
      <c r="G159" s="31" t="s">
        <v>317</v>
      </c>
      <c r="H159" s="32" t="str">
        <f>VLOOKUP(F159,'RN ZBPZ'!$A$1:$B$108,2,0)</f>
        <v>ŽB</v>
      </c>
      <c r="I159" s="39">
        <v>0.02347222222222222</v>
      </c>
      <c r="J159" s="26">
        <v>12</v>
      </c>
      <c r="K159" s="34">
        <f>I159/$I$136</f>
        <v>0.003611111111111111</v>
      </c>
    </row>
    <row r="160" spans="1:11" ht="12.75">
      <c r="A160" s="26">
        <f>ROW(C10)</f>
        <v>10</v>
      </c>
      <c r="B160" s="27">
        <v>82</v>
      </c>
      <c r="C160" s="28" t="s">
        <v>326</v>
      </c>
      <c r="D160" s="29" t="s">
        <v>312</v>
      </c>
      <c r="E160" s="29" t="s">
        <v>204</v>
      </c>
      <c r="F160" s="30">
        <v>1964</v>
      </c>
      <c r="G160" s="31" t="s">
        <v>310</v>
      </c>
      <c r="H160" s="32" t="str">
        <f>VLOOKUP(F160,'RN ZBPZ'!$A$1:$B$108,2,0)</f>
        <v>ŽB</v>
      </c>
      <c r="I160" s="39">
        <v>0.023622685185185184</v>
      </c>
      <c r="J160" s="26">
        <v>11</v>
      </c>
      <c r="K160" s="34">
        <f>I160/$I$136</f>
        <v>0.003634259259259259</v>
      </c>
    </row>
    <row r="161" spans="1:11" ht="12.75">
      <c r="A161" s="26">
        <f>ROW(C11)</f>
        <v>11</v>
      </c>
      <c r="B161" s="27">
        <v>107</v>
      </c>
      <c r="C161" s="28" t="s">
        <v>327</v>
      </c>
      <c r="D161" s="29" t="s">
        <v>328</v>
      </c>
      <c r="E161" s="29" t="s">
        <v>157</v>
      </c>
      <c r="F161" s="30">
        <v>1970</v>
      </c>
      <c r="G161" s="31" t="s">
        <v>304</v>
      </c>
      <c r="H161" s="32" t="str">
        <f>VLOOKUP(F161,'RN ZBPZ'!$A$1:$B$108,2,0)</f>
        <v>ŽB</v>
      </c>
      <c r="I161" s="39">
        <v>0.02380787037037037</v>
      </c>
      <c r="J161" s="26">
        <v>10</v>
      </c>
      <c r="K161" s="34">
        <f>I161/$I$136</f>
        <v>0.003662749287749288</v>
      </c>
    </row>
    <row r="162" spans="1:11" ht="12.75">
      <c r="A162" s="26">
        <f>ROW(C12)</f>
        <v>12</v>
      </c>
      <c r="B162" s="27">
        <v>108</v>
      </c>
      <c r="C162" s="28" t="s">
        <v>329</v>
      </c>
      <c r="D162" s="29" t="s">
        <v>330</v>
      </c>
      <c r="E162" s="29" t="s">
        <v>331</v>
      </c>
      <c r="F162" s="30">
        <v>1972</v>
      </c>
      <c r="G162" s="31" t="s">
        <v>304</v>
      </c>
      <c r="H162" s="32" t="str">
        <f>VLOOKUP(F162,'RN ZBPZ'!$A$1:$B$108,2,0)</f>
        <v>ŽB</v>
      </c>
      <c r="I162" s="39">
        <v>0.02383101851851852</v>
      </c>
      <c r="J162" s="26">
        <v>9</v>
      </c>
      <c r="K162" s="34">
        <f>I162/$I$136</f>
        <v>0.0036663105413105414</v>
      </c>
    </row>
    <row r="163" spans="1:11" ht="12.75">
      <c r="A163" s="26">
        <f>ROW(C13)</f>
        <v>13</v>
      </c>
      <c r="B163" s="27">
        <v>96</v>
      </c>
      <c r="C163" s="28" t="s">
        <v>332</v>
      </c>
      <c r="D163" s="29" t="s">
        <v>333</v>
      </c>
      <c r="E163" s="29" t="s">
        <v>334</v>
      </c>
      <c r="F163" s="30">
        <v>1974</v>
      </c>
      <c r="G163" s="31" t="s">
        <v>304</v>
      </c>
      <c r="H163" s="32" t="str">
        <f>VLOOKUP(F163,'RN ZBPZ'!$A$1:$B$108,2,0)</f>
        <v>ŽB</v>
      </c>
      <c r="I163" s="39">
        <v>0.023854166666666666</v>
      </c>
      <c r="J163" s="26">
        <v>8</v>
      </c>
      <c r="K163" s="34">
        <f>I163/$I$136</f>
        <v>0.0036698717948717946</v>
      </c>
    </row>
    <row r="164" spans="1:11" ht="12.75">
      <c r="A164" s="26">
        <f>ROW(C14)</f>
        <v>14</v>
      </c>
      <c r="B164" s="27">
        <v>176</v>
      </c>
      <c r="C164" s="28" t="s">
        <v>335</v>
      </c>
      <c r="D164" s="29" t="s">
        <v>336</v>
      </c>
      <c r="E164" s="29" t="s">
        <v>42</v>
      </c>
      <c r="F164" s="30">
        <v>1968</v>
      </c>
      <c r="G164" s="31" t="s">
        <v>310</v>
      </c>
      <c r="H164" s="32" t="str">
        <f>VLOOKUP(F164,'RN ZBPZ'!$A$1:$B$108,2,0)</f>
        <v>ŽB</v>
      </c>
      <c r="I164" s="39">
        <v>0.024016203703703703</v>
      </c>
      <c r="J164" s="26">
        <v>7</v>
      </c>
      <c r="K164" s="34">
        <f>I164/$I$136</f>
        <v>0.00369480056980057</v>
      </c>
    </row>
    <row r="165" spans="1:11" ht="12.75">
      <c r="A165" s="26">
        <f>ROW(C15)</f>
        <v>15</v>
      </c>
      <c r="B165" s="27">
        <v>125</v>
      </c>
      <c r="C165" s="28" t="s">
        <v>337</v>
      </c>
      <c r="D165" s="29" t="s">
        <v>338</v>
      </c>
      <c r="E165" s="29" t="s">
        <v>237</v>
      </c>
      <c r="F165" s="30">
        <v>1954</v>
      </c>
      <c r="G165" s="31" t="s">
        <v>317</v>
      </c>
      <c r="H165" s="32" t="str">
        <f>VLOOKUP(F165,'RN ZBPZ'!$A$1:$B$108,2,0)</f>
        <v>ŽB</v>
      </c>
      <c r="I165" s="39">
        <v>0.024965277777777777</v>
      </c>
      <c r="J165" s="26">
        <v>6</v>
      </c>
      <c r="K165" s="34">
        <f>I165/$I$136</f>
        <v>0.0038408119658119655</v>
      </c>
    </row>
    <row r="166" spans="1:11" ht="12.75">
      <c r="A166" s="26">
        <f>ROW(C16)</f>
        <v>16</v>
      </c>
      <c r="B166" s="27">
        <v>198</v>
      </c>
      <c r="C166" s="28" t="s">
        <v>339</v>
      </c>
      <c r="D166" s="29" t="s">
        <v>340</v>
      </c>
      <c r="E166" s="29" t="s">
        <v>341</v>
      </c>
      <c r="F166" s="30">
        <v>1966</v>
      </c>
      <c r="G166" s="31" t="s">
        <v>310</v>
      </c>
      <c r="H166" s="32" t="str">
        <f>VLOOKUP(F166,'RN ZBPZ'!$A$1:$B$108,2,0)</f>
        <v>ŽB</v>
      </c>
      <c r="I166" s="39">
        <v>0.025173611111111112</v>
      </c>
      <c r="J166" s="26">
        <v>5</v>
      </c>
      <c r="K166" s="34">
        <f>I166/$I$136</f>
        <v>0.003872863247863248</v>
      </c>
    </row>
    <row r="167" spans="1:11" ht="12.75">
      <c r="A167" s="26">
        <f>ROW(C17)</f>
        <v>17</v>
      </c>
      <c r="B167" s="27">
        <v>84</v>
      </c>
      <c r="C167" s="28" t="s">
        <v>342</v>
      </c>
      <c r="D167" s="29" t="s">
        <v>343</v>
      </c>
      <c r="E167" s="29" t="s">
        <v>344</v>
      </c>
      <c r="F167" s="30">
        <v>1972</v>
      </c>
      <c r="G167" s="31" t="s">
        <v>310</v>
      </c>
      <c r="H167" s="32" t="str">
        <f>VLOOKUP(F167,'RN ZBPZ'!$A$1:$B$108,2,0)</f>
        <v>ŽB</v>
      </c>
      <c r="I167" s="39">
        <v>0.02574074074074074</v>
      </c>
      <c r="J167" s="26">
        <v>4</v>
      </c>
      <c r="K167" s="34">
        <f>I167/$I$136</f>
        <v>0.00396011396011396</v>
      </c>
    </row>
    <row r="168" spans="1:11" ht="12.75">
      <c r="A168" s="26">
        <f>ROW(C18)</f>
        <v>18</v>
      </c>
      <c r="B168" s="27">
        <v>54</v>
      </c>
      <c r="C168" s="28" t="s">
        <v>345</v>
      </c>
      <c r="D168" s="29" t="s">
        <v>346</v>
      </c>
      <c r="E168" s="29" t="s">
        <v>347</v>
      </c>
      <c r="F168" s="30">
        <v>1978</v>
      </c>
      <c r="G168" s="31" t="s">
        <v>304</v>
      </c>
      <c r="H168" s="32" t="str">
        <f>VLOOKUP(F168,'RN ZBPZ'!$A$1:$B$108,2,0)</f>
        <v>ŽB</v>
      </c>
      <c r="I168" s="39">
        <v>0.02599537037037037</v>
      </c>
      <c r="J168" s="26">
        <v>3</v>
      </c>
      <c r="K168" s="34">
        <f>I168/$I$136</f>
        <v>0.003999287749287749</v>
      </c>
    </row>
    <row r="169" spans="1:11" ht="12.75">
      <c r="A169" s="26">
        <f>ROW(C19)</f>
        <v>19</v>
      </c>
      <c r="B169" s="27">
        <v>97</v>
      </c>
      <c r="C169" s="28" t="s">
        <v>348</v>
      </c>
      <c r="D169" s="29" t="s">
        <v>303</v>
      </c>
      <c r="E169" s="29" t="s">
        <v>349</v>
      </c>
      <c r="F169" s="30">
        <v>1966</v>
      </c>
      <c r="G169" s="31" t="s">
        <v>310</v>
      </c>
      <c r="H169" s="32" t="str">
        <f>VLOOKUP(F169,'RN ZBPZ'!$A$1:$B$108,2,0)</f>
        <v>ŽB</v>
      </c>
      <c r="I169" s="39">
        <v>0.026030092592592594</v>
      </c>
      <c r="J169" s="26">
        <v>2</v>
      </c>
      <c r="K169" s="34">
        <f>I169/$I$136</f>
        <v>0.00400462962962963</v>
      </c>
    </row>
    <row r="170" spans="1:11" ht="12.75">
      <c r="A170" s="26">
        <f>ROW(C20)</f>
        <v>20</v>
      </c>
      <c r="B170" s="27">
        <v>145</v>
      </c>
      <c r="C170" s="28" t="s">
        <v>350</v>
      </c>
      <c r="D170" s="29" t="s">
        <v>338</v>
      </c>
      <c r="E170" s="29" t="s">
        <v>122</v>
      </c>
      <c r="F170" s="30">
        <v>1960</v>
      </c>
      <c r="G170" s="31" t="s">
        <v>310</v>
      </c>
      <c r="H170" s="32" t="str">
        <f>VLOOKUP(F170,'RN ZBPZ'!$A$1:$B$108,2,0)</f>
        <v>ŽB</v>
      </c>
      <c r="I170" s="39">
        <v>0.026319444444444444</v>
      </c>
      <c r="J170" s="26">
        <v>1</v>
      </c>
      <c r="K170" s="34">
        <f>I170/$I$136</f>
        <v>0.004049145299145299</v>
      </c>
    </row>
    <row r="171" spans="1:11" ht="12.75">
      <c r="A171" s="26">
        <f>ROW(C21)</f>
        <v>21</v>
      </c>
      <c r="B171" s="27">
        <v>169</v>
      </c>
      <c r="C171" s="28" t="s">
        <v>55</v>
      </c>
      <c r="D171" s="29" t="s">
        <v>351</v>
      </c>
      <c r="E171" s="29" t="s">
        <v>352</v>
      </c>
      <c r="F171" s="30">
        <v>1970</v>
      </c>
      <c r="G171" s="31" t="s">
        <v>304</v>
      </c>
      <c r="H171" s="32" t="str">
        <f>VLOOKUP(F171,'RN ZBPZ'!$A$1:$B$108,2,0)</f>
        <v>ŽB</v>
      </c>
      <c r="I171" s="39">
        <v>0.02644675925925926</v>
      </c>
      <c r="J171" s="26">
        <v>1</v>
      </c>
      <c r="K171" s="34">
        <f>I171/$I$136</f>
        <v>0.004068732193732194</v>
      </c>
    </row>
    <row r="172" spans="1:11" ht="12.75">
      <c r="A172" s="26">
        <f>ROW(C22)</f>
        <v>22</v>
      </c>
      <c r="B172" s="27">
        <v>147</v>
      </c>
      <c r="C172" s="28" t="s">
        <v>353</v>
      </c>
      <c r="D172" s="29" t="s">
        <v>354</v>
      </c>
      <c r="E172" s="29" t="s">
        <v>54</v>
      </c>
      <c r="F172" s="30">
        <v>1966</v>
      </c>
      <c r="G172" s="31" t="s">
        <v>310</v>
      </c>
      <c r="H172" s="32" t="str">
        <f>VLOOKUP(F172,'RN ZBPZ'!$A$1:$B$108,2,0)</f>
        <v>ŽB</v>
      </c>
      <c r="I172" s="39">
        <v>0.026608796296296297</v>
      </c>
      <c r="J172" s="26">
        <v>1</v>
      </c>
      <c r="K172" s="34">
        <f>I172/$I$136</f>
        <v>0.004093660968660969</v>
      </c>
    </row>
    <row r="173" spans="1:11" ht="12.75">
      <c r="A173" s="26">
        <f>ROW(C23)</f>
        <v>23</v>
      </c>
      <c r="B173" s="27">
        <v>9</v>
      </c>
      <c r="C173" s="28" t="s">
        <v>355</v>
      </c>
      <c r="D173" s="29" t="s">
        <v>356</v>
      </c>
      <c r="E173" s="29" t="s">
        <v>229</v>
      </c>
      <c r="F173" s="30">
        <v>1953</v>
      </c>
      <c r="G173" s="31" t="s">
        <v>317</v>
      </c>
      <c r="H173" s="32" t="str">
        <f>VLOOKUP(F173,'RN ZBPZ'!$A$1:$B$108,2,0)</f>
        <v>ŽB</v>
      </c>
      <c r="I173" s="39">
        <v>0.026631944444444444</v>
      </c>
      <c r="J173" s="26">
        <v>1</v>
      </c>
      <c r="K173" s="34">
        <f>I173/$I$136</f>
        <v>0.004097222222222223</v>
      </c>
    </row>
    <row r="174" spans="1:11" ht="12.75">
      <c r="A174" s="26">
        <f>ROW(C24)</f>
        <v>24</v>
      </c>
      <c r="B174" s="27">
        <v>21</v>
      </c>
      <c r="C174" s="28" t="s">
        <v>284</v>
      </c>
      <c r="D174" s="29" t="s">
        <v>315</v>
      </c>
      <c r="E174" s="29" t="s">
        <v>357</v>
      </c>
      <c r="F174" s="30">
        <v>1946</v>
      </c>
      <c r="G174" s="31" t="s">
        <v>317</v>
      </c>
      <c r="H174" s="32" t="str">
        <f>VLOOKUP(F174,'RN ZBPZ'!$A$1:$B$108,2,0)</f>
        <v>ŽB</v>
      </c>
      <c r="I174" s="39">
        <v>0.026678240740740742</v>
      </c>
      <c r="J174" s="26">
        <v>1</v>
      </c>
      <c r="K174" s="34">
        <f>I174/$I$136</f>
        <v>0.00410434472934473</v>
      </c>
    </row>
    <row r="175" spans="1:11" ht="12.75">
      <c r="A175" s="26">
        <f>ROW(C25)</f>
        <v>25</v>
      </c>
      <c r="B175" s="27">
        <v>180</v>
      </c>
      <c r="C175" s="28" t="s">
        <v>358</v>
      </c>
      <c r="D175" s="29" t="s">
        <v>359</v>
      </c>
      <c r="E175" s="29" t="s">
        <v>42</v>
      </c>
      <c r="F175" s="30">
        <v>1960</v>
      </c>
      <c r="G175" s="31" t="s">
        <v>310</v>
      </c>
      <c r="H175" s="32" t="str">
        <f>VLOOKUP(F175,'RN ZBPZ'!$A$1:$B$108,2,0)</f>
        <v>ŽB</v>
      </c>
      <c r="I175" s="39">
        <v>0.02670138888888889</v>
      </c>
      <c r="J175" s="26">
        <v>1</v>
      </c>
      <c r="K175" s="34">
        <f>I175/$I$136</f>
        <v>0.0041079059829059825</v>
      </c>
    </row>
    <row r="176" spans="1:11" ht="12.75">
      <c r="A176" s="26">
        <f>ROW(C26)</f>
        <v>26</v>
      </c>
      <c r="B176" s="27">
        <v>4</v>
      </c>
      <c r="C176" s="28" t="s">
        <v>360</v>
      </c>
      <c r="D176" s="29" t="s">
        <v>361</v>
      </c>
      <c r="E176" s="29" t="s">
        <v>122</v>
      </c>
      <c r="F176" s="30">
        <v>1977</v>
      </c>
      <c r="G176" s="31" t="s">
        <v>304</v>
      </c>
      <c r="H176" s="32" t="str">
        <f>VLOOKUP(F176,'RN ZBPZ'!$A$1:$B$108,2,0)</f>
        <v>ŽB</v>
      </c>
      <c r="I176" s="39">
        <v>0.027094907407407408</v>
      </c>
      <c r="J176" s="26">
        <v>1</v>
      </c>
      <c r="K176" s="34">
        <f>I176/$I$136</f>
        <v>0.004168447293447294</v>
      </c>
    </row>
    <row r="177" spans="1:11" ht="12.75">
      <c r="A177" s="26">
        <f>ROW(C27)</f>
        <v>27</v>
      </c>
      <c r="B177" s="27">
        <v>61</v>
      </c>
      <c r="C177" s="28" t="s">
        <v>362</v>
      </c>
      <c r="D177" s="29" t="s">
        <v>297</v>
      </c>
      <c r="E177" s="29" t="s">
        <v>107</v>
      </c>
      <c r="F177" s="30">
        <v>1972</v>
      </c>
      <c r="G177" s="31" t="s">
        <v>304</v>
      </c>
      <c r="H177" s="32" t="str">
        <f>VLOOKUP(F177,'RN ZBPZ'!$A$1:$B$108,2,0)</f>
        <v>ŽB</v>
      </c>
      <c r="I177" s="39">
        <v>0.02767361111111111</v>
      </c>
      <c r="J177" s="26">
        <v>1</v>
      </c>
      <c r="K177" s="34">
        <f>I177/$I$136</f>
        <v>0.004257478632478632</v>
      </c>
    </row>
    <row r="178" spans="1:11" ht="12.75">
      <c r="A178" s="26">
        <f>ROW(C28)</f>
        <v>28</v>
      </c>
      <c r="B178" s="27">
        <v>140</v>
      </c>
      <c r="C178" s="28" t="s">
        <v>363</v>
      </c>
      <c r="D178" s="29" t="s">
        <v>364</v>
      </c>
      <c r="E178" s="29" t="s">
        <v>107</v>
      </c>
      <c r="F178" s="30">
        <v>1968</v>
      </c>
      <c r="G178" s="31" t="s">
        <v>310</v>
      </c>
      <c r="H178" s="32" t="str">
        <f>VLOOKUP(F178,'RN ZBPZ'!$A$1:$B$108,2,0)</f>
        <v>ŽB</v>
      </c>
      <c r="I178" s="39">
        <v>0.027789351851851853</v>
      </c>
      <c r="J178" s="26">
        <v>1</v>
      </c>
      <c r="K178" s="34">
        <f>I178/$I$136</f>
        <v>0.0042752849002849</v>
      </c>
    </row>
    <row r="179" spans="1:11" ht="12.75">
      <c r="A179" s="26">
        <f>ROW(C29)</f>
        <v>29</v>
      </c>
      <c r="B179" s="27">
        <v>15</v>
      </c>
      <c r="C179" s="28" t="s">
        <v>365</v>
      </c>
      <c r="D179" s="29" t="s">
        <v>366</v>
      </c>
      <c r="E179" s="29" t="s">
        <v>125</v>
      </c>
      <c r="F179" s="30">
        <v>1948</v>
      </c>
      <c r="G179" s="31" t="s">
        <v>317</v>
      </c>
      <c r="H179" s="32" t="str">
        <f>VLOOKUP(F179,'RN ZBPZ'!$A$1:$B$108,2,0)</f>
        <v>ŽB</v>
      </c>
      <c r="I179" s="39">
        <v>0.028078703703703703</v>
      </c>
      <c r="J179" s="26">
        <v>1</v>
      </c>
      <c r="K179" s="34">
        <f>I179/$I$136</f>
        <v>0.00431980056980057</v>
      </c>
    </row>
    <row r="180" spans="1:11" ht="12.75">
      <c r="A180" s="26">
        <f>ROW(C30)</f>
        <v>30</v>
      </c>
      <c r="B180" s="27">
        <v>55</v>
      </c>
      <c r="C180" s="28" t="s">
        <v>367</v>
      </c>
      <c r="D180" s="29" t="s">
        <v>271</v>
      </c>
      <c r="E180" s="29" t="s">
        <v>368</v>
      </c>
      <c r="F180" s="30">
        <v>1947</v>
      </c>
      <c r="G180" s="31" t="s">
        <v>317</v>
      </c>
      <c r="H180" s="32" t="str">
        <f>VLOOKUP(F180,'RN ZBPZ'!$A$1:$B$108,2,0)</f>
        <v>ŽB</v>
      </c>
      <c r="I180" s="39">
        <v>0.028310185185185185</v>
      </c>
      <c r="J180" s="26">
        <v>1</v>
      </c>
      <c r="K180" s="34">
        <f>I180/$I$136</f>
        <v>0.004355413105413105</v>
      </c>
    </row>
    <row r="181" spans="1:11" ht="12.75">
      <c r="A181" s="26">
        <f>ROW(C31)</f>
        <v>31</v>
      </c>
      <c r="B181" s="27">
        <v>168</v>
      </c>
      <c r="C181" s="28" t="s">
        <v>369</v>
      </c>
      <c r="D181" s="29" t="s">
        <v>370</v>
      </c>
      <c r="E181" s="29" t="s">
        <v>42</v>
      </c>
      <c r="F181" s="30">
        <v>1965</v>
      </c>
      <c r="G181" s="31" t="s">
        <v>310</v>
      </c>
      <c r="H181" s="32" t="str">
        <f>VLOOKUP(F181,'RN ZBPZ'!$A$1:$B$108,2,0)</f>
        <v>ŽB</v>
      </c>
      <c r="I181" s="39">
        <v>0.02994212962962963</v>
      </c>
      <c r="J181" s="26">
        <v>1</v>
      </c>
      <c r="K181" s="34">
        <f>I181/$I$136</f>
        <v>0.004606481481481481</v>
      </c>
    </row>
    <row r="182" spans="1:11" ht="12.75">
      <c r="A182" s="26">
        <f>ROW(C32)</f>
        <v>32</v>
      </c>
      <c r="B182" s="27">
        <v>194</v>
      </c>
      <c r="C182" s="28" t="s">
        <v>371</v>
      </c>
      <c r="D182" s="29" t="s">
        <v>303</v>
      </c>
      <c r="E182" s="29" t="s">
        <v>372</v>
      </c>
      <c r="F182" s="30">
        <v>1957</v>
      </c>
      <c r="G182" s="31" t="s">
        <v>317</v>
      </c>
      <c r="H182" s="32" t="str">
        <f>VLOOKUP(F182,'RN ZBPZ'!$A$1:$B$108,2,0)</f>
        <v>ŽB</v>
      </c>
      <c r="I182" s="39">
        <v>0.03163194444444444</v>
      </c>
      <c r="J182" s="26">
        <v>1</v>
      </c>
      <c r="K182" s="34">
        <f>I182/$I$136</f>
        <v>0.004866452991452991</v>
      </c>
    </row>
    <row r="183" spans="1:11" ht="12.75">
      <c r="A183" s="20"/>
      <c r="B183" s="21"/>
      <c r="C183" s="22" t="s">
        <v>373</v>
      </c>
      <c r="D183" s="22" t="s">
        <v>2</v>
      </c>
      <c r="E183" s="22" t="s">
        <v>2</v>
      </c>
      <c r="F183" s="23"/>
      <c r="G183" s="23"/>
      <c r="H183" s="23"/>
      <c r="I183" s="24"/>
      <c r="J183" s="21"/>
      <c r="K183" s="25"/>
    </row>
    <row r="184" spans="1:11" ht="12.75">
      <c r="A184" s="26">
        <f>ROW(C1)</f>
        <v>1</v>
      </c>
      <c r="B184" s="27">
        <v>67</v>
      </c>
      <c r="C184" s="28" t="s">
        <v>374</v>
      </c>
      <c r="D184" s="29" t="s">
        <v>25</v>
      </c>
      <c r="E184" s="29" t="s">
        <v>107</v>
      </c>
      <c r="F184" s="30">
        <v>1942</v>
      </c>
      <c r="G184" s="31" t="s">
        <v>375</v>
      </c>
      <c r="H184" s="32"/>
      <c r="I184" s="39">
        <v>0.023310185185185184</v>
      </c>
      <c r="J184" s="26"/>
      <c r="K184" s="34">
        <f>I184/$I$136</f>
        <v>0.003586182336182336</v>
      </c>
    </row>
    <row r="185" spans="1:11" ht="12.75">
      <c r="A185" s="26">
        <f>ROW(C2)</f>
        <v>2</v>
      </c>
      <c r="B185" s="27">
        <v>185</v>
      </c>
      <c r="C185" s="28" t="s">
        <v>376</v>
      </c>
      <c r="D185" s="29" t="s">
        <v>377</v>
      </c>
      <c r="E185" s="29" t="s">
        <v>378</v>
      </c>
      <c r="F185" s="30">
        <v>1939</v>
      </c>
      <c r="G185" s="31" t="s">
        <v>375</v>
      </c>
      <c r="H185" s="32"/>
      <c r="I185" s="39">
        <v>0.025578703703703704</v>
      </c>
      <c r="J185" s="26"/>
      <c r="K185" s="34">
        <f>I185/$I$136</f>
        <v>0.003935185185185186</v>
      </c>
    </row>
    <row r="186" spans="1:11" ht="12.75">
      <c r="A186" s="26">
        <f>ROW(C3)</f>
        <v>3</v>
      </c>
      <c r="B186" s="27">
        <v>139</v>
      </c>
      <c r="C186" s="28" t="s">
        <v>379</v>
      </c>
      <c r="D186" s="29" t="s">
        <v>44</v>
      </c>
      <c r="E186" s="29" t="s">
        <v>380</v>
      </c>
      <c r="F186" s="30">
        <v>1941</v>
      </c>
      <c r="G186" s="31" t="s">
        <v>375</v>
      </c>
      <c r="H186" s="32"/>
      <c r="I186" s="39">
        <v>0.02673611111111111</v>
      </c>
      <c r="J186" s="26"/>
      <c r="K186" s="34">
        <f>I186/$I$136</f>
        <v>0.004113247863247863</v>
      </c>
    </row>
    <row r="187" spans="1:11" ht="12.75">
      <c r="A187" s="26">
        <f>ROW(C4)</f>
        <v>4</v>
      </c>
      <c r="B187" s="27">
        <v>57</v>
      </c>
      <c r="C187" s="28" t="s">
        <v>381</v>
      </c>
      <c r="D187" s="29" t="s">
        <v>382</v>
      </c>
      <c r="E187" s="29" t="s">
        <v>383</v>
      </c>
      <c r="F187" s="30">
        <v>1937</v>
      </c>
      <c r="G187" s="31" t="s">
        <v>375</v>
      </c>
      <c r="H187" s="32"/>
      <c r="I187" s="39">
        <v>0.02761574074074074</v>
      </c>
      <c r="J187" s="26"/>
      <c r="K187" s="34">
        <f>I187/$I$136</f>
        <v>0.004248575498575499</v>
      </c>
    </row>
    <row r="188" spans="1:11" ht="12.75">
      <c r="A188" s="26">
        <f>ROW(C5)</f>
        <v>5</v>
      </c>
      <c r="B188" s="27">
        <v>23</v>
      </c>
      <c r="C188" s="28" t="s">
        <v>261</v>
      </c>
      <c r="D188" s="29" t="s">
        <v>384</v>
      </c>
      <c r="E188" s="29" t="s">
        <v>385</v>
      </c>
      <c r="F188" s="30">
        <v>1939</v>
      </c>
      <c r="G188" s="31" t="s">
        <v>375</v>
      </c>
      <c r="H188" s="32"/>
      <c r="I188" s="39">
        <v>0.029097222222222222</v>
      </c>
      <c r="J188" s="26"/>
      <c r="K188" s="34">
        <f>I188/$I$136</f>
        <v>0.004476495726495727</v>
      </c>
    </row>
    <row r="189" spans="1:11" ht="12.75">
      <c r="A189" s="26">
        <f>ROW(C6)</f>
        <v>6</v>
      </c>
      <c r="B189" s="27">
        <v>25</v>
      </c>
      <c r="C189" s="28" t="s">
        <v>386</v>
      </c>
      <c r="D189" s="29" t="s">
        <v>212</v>
      </c>
      <c r="E189" s="29" t="s">
        <v>387</v>
      </c>
      <c r="F189" s="30">
        <v>1938</v>
      </c>
      <c r="G189" s="31" t="s">
        <v>375</v>
      </c>
      <c r="H189" s="32"/>
      <c r="I189" s="39">
        <v>0.03181712962962963</v>
      </c>
      <c r="J189" s="26"/>
      <c r="K189" s="34">
        <f>I189/$I$136</f>
        <v>0.00489494301994302</v>
      </c>
    </row>
    <row r="190" spans="1:11" ht="12.75">
      <c r="A190" s="26">
        <f>ROW(C7)</f>
        <v>7</v>
      </c>
      <c r="B190" s="27">
        <v>27</v>
      </c>
      <c r="C190" s="28" t="s">
        <v>388</v>
      </c>
      <c r="D190" s="29" t="s">
        <v>44</v>
      </c>
      <c r="E190" s="29" t="s">
        <v>389</v>
      </c>
      <c r="F190" s="30">
        <v>1938</v>
      </c>
      <c r="G190" s="31" t="s">
        <v>375</v>
      </c>
      <c r="H190" s="32"/>
      <c r="I190" s="39">
        <v>0.033101851851851855</v>
      </c>
      <c r="J190" s="26"/>
      <c r="K190" s="34">
        <f>I190/$I$136</f>
        <v>0.005092592592592593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horizontalDpi="300" verticalDpi="300" orientation="portrait" paperSize="9" scale="73"/>
  <rowBreaks count="3" manualBreakCount="3">
    <brk id="50" max="255" man="1"/>
    <brk id="111" max="255" man="1"/>
    <brk id="135" max="25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70" zoomScaleNormal="90" zoomScaleSheetLayoutView="70" workbookViewId="0" topLeftCell="A19">
      <selection activeCell="B39" sqref="B39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22" t="str">
        <f>'RN HZZ'!A1</f>
        <v>Rozsah kategorií 2013 závod</v>
      </c>
      <c r="B1" s="56"/>
    </row>
    <row r="2" spans="1:3" ht="12.75">
      <c r="A2" s="123" t="str">
        <f>'Kat.'!A14</f>
        <v>Ženy do 34</v>
      </c>
      <c r="B2" s="123" t="str">
        <f>'Kat.'!B14</f>
        <v>(RN 1979 a mladší)</v>
      </c>
      <c r="C2" s="123" t="str">
        <f>'Kat.'!C14</f>
        <v>ŽA</v>
      </c>
    </row>
    <row r="3" spans="1:2" ht="12.75">
      <c r="A3">
        <v>2013</v>
      </c>
      <c r="B3" t="s">
        <v>772</v>
      </c>
    </row>
    <row r="4" spans="1:2" ht="12.75">
      <c r="A4">
        <v>2012</v>
      </c>
      <c r="B4" t="s">
        <v>772</v>
      </c>
    </row>
    <row r="5" spans="1:2" ht="12.75">
      <c r="A5">
        <v>2011</v>
      </c>
      <c r="B5" t="s">
        <v>772</v>
      </c>
    </row>
    <row r="6" spans="1:2" ht="12.75">
      <c r="A6">
        <v>2010</v>
      </c>
      <c r="B6" t="s">
        <v>772</v>
      </c>
    </row>
    <row r="7" spans="1:2" ht="12.75">
      <c r="A7">
        <v>2009</v>
      </c>
      <c r="B7" t="s">
        <v>772</v>
      </c>
    </row>
    <row r="8" spans="1:2" ht="12.75">
      <c r="A8">
        <v>2008</v>
      </c>
      <c r="B8" t="s">
        <v>772</v>
      </c>
    </row>
    <row r="9" spans="1:2" ht="12.75">
      <c r="A9">
        <v>2007</v>
      </c>
      <c r="B9" t="s">
        <v>772</v>
      </c>
    </row>
    <row r="10" spans="1:2" ht="12.75">
      <c r="A10">
        <v>2006</v>
      </c>
      <c r="B10" t="s">
        <v>772</v>
      </c>
    </row>
    <row r="11" spans="1:2" ht="12.75">
      <c r="A11">
        <v>2005</v>
      </c>
      <c r="B11" t="s">
        <v>772</v>
      </c>
    </row>
    <row r="12" spans="1:2" ht="12.75">
      <c r="A12">
        <v>2004</v>
      </c>
      <c r="B12" t="s">
        <v>772</v>
      </c>
    </row>
    <row r="13" spans="1:2" ht="12.75">
      <c r="A13">
        <v>2003</v>
      </c>
      <c r="B13" t="s">
        <v>772</v>
      </c>
    </row>
    <row r="14" spans="1:2" ht="12.75">
      <c r="A14">
        <v>2002</v>
      </c>
      <c r="B14" t="s">
        <v>772</v>
      </c>
    </row>
    <row r="15" spans="1:2" ht="12.75">
      <c r="A15">
        <v>2001</v>
      </c>
      <c r="B15" t="s">
        <v>772</v>
      </c>
    </row>
    <row r="16" spans="1:2" ht="12.75">
      <c r="A16">
        <v>2000</v>
      </c>
      <c r="B16" t="s">
        <v>772</v>
      </c>
    </row>
    <row r="17" spans="1:2" ht="12.75">
      <c r="A17">
        <v>1999</v>
      </c>
      <c r="B17" t="s">
        <v>772</v>
      </c>
    </row>
    <row r="18" spans="1:2" ht="12.75">
      <c r="A18">
        <v>1998</v>
      </c>
      <c r="B18" t="s">
        <v>772</v>
      </c>
    </row>
    <row r="19" spans="1:2" ht="12.75">
      <c r="A19">
        <v>1997</v>
      </c>
      <c r="B19" t="s">
        <v>772</v>
      </c>
    </row>
    <row r="20" spans="1:2" ht="12.75">
      <c r="A20">
        <v>1996</v>
      </c>
      <c r="B20" t="s">
        <v>772</v>
      </c>
    </row>
    <row r="21" spans="1:2" ht="12.75">
      <c r="A21">
        <v>1995</v>
      </c>
      <c r="B21" t="s">
        <v>772</v>
      </c>
    </row>
    <row r="22" spans="1:2" ht="12.75">
      <c r="A22">
        <v>1994</v>
      </c>
      <c r="B22" t="s">
        <v>772</v>
      </c>
    </row>
    <row r="23" spans="1:2" ht="12.75">
      <c r="A23">
        <v>1993</v>
      </c>
      <c r="B23" t="s">
        <v>772</v>
      </c>
    </row>
    <row r="24" spans="1:2" ht="12.75">
      <c r="A24">
        <v>1992</v>
      </c>
      <c r="B24" t="s">
        <v>772</v>
      </c>
    </row>
    <row r="25" spans="1:2" ht="12.75">
      <c r="A25">
        <v>1991</v>
      </c>
      <c r="B25" t="s">
        <v>772</v>
      </c>
    </row>
    <row r="26" spans="1:2" ht="12.75">
      <c r="A26">
        <v>1990</v>
      </c>
      <c r="B26" t="s">
        <v>772</v>
      </c>
    </row>
    <row r="27" spans="1:2" ht="12.75">
      <c r="A27">
        <v>1989</v>
      </c>
      <c r="B27" t="s">
        <v>772</v>
      </c>
    </row>
    <row r="28" spans="1:2" ht="12.75">
      <c r="A28">
        <v>1988</v>
      </c>
      <c r="B28" t="s">
        <v>772</v>
      </c>
    </row>
    <row r="29" spans="1:2" ht="12.75">
      <c r="A29">
        <v>1987</v>
      </c>
      <c r="B29" t="s">
        <v>772</v>
      </c>
    </row>
    <row r="30" spans="1:2" ht="12.75">
      <c r="A30">
        <v>1986</v>
      </c>
      <c r="B30" t="s">
        <v>772</v>
      </c>
    </row>
    <row r="31" spans="1:2" ht="12.75">
      <c r="A31">
        <v>1985</v>
      </c>
      <c r="B31" t="s">
        <v>772</v>
      </c>
    </row>
    <row r="32" spans="1:2" ht="12.75">
      <c r="A32">
        <v>1984</v>
      </c>
      <c r="B32" t="s">
        <v>772</v>
      </c>
    </row>
    <row r="33" spans="1:2" ht="12.75">
      <c r="A33">
        <v>1983</v>
      </c>
      <c r="B33" t="s">
        <v>772</v>
      </c>
    </row>
    <row r="34" spans="1:2" ht="12.75">
      <c r="A34">
        <v>1982</v>
      </c>
      <c r="B34" t="s">
        <v>772</v>
      </c>
    </row>
    <row r="35" spans="1:2" ht="12.75">
      <c r="A35">
        <v>1981</v>
      </c>
      <c r="B35" t="s">
        <v>772</v>
      </c>
    </row>
    <row r="36" spans="1:2" ht="12.75">
      <c r="A36">
        <v>1980</v>
      </c>
      <c r="B36" t="s">
        <v>772</v>
      </c>
    </row>
    <row r="37" spans="1:2" ht="12.75">
      <c r="A37">
        <v>1979</v>
      </c>
      <c r="B37" t="s">
        <v>772</v>
      </c>
    </row>
    <row r="38" spans="1:3" ht="12.75">
      <c r="A38" s="123" t="str">
        <f>'Kat.'!A15</f>
        <v>Ženy nad 35</v>
      </c>
      <c r="B38" s="123" t="str">
        <f>'Kat.'!B15</f>
        <v>(RN 1978 a méně)</v>
      </c>
      <c r="C38" s="123" t="str">
        <f>'Kat.'!C15</f>
        <v>ŽB</v>
      </c>
    </row>
    <row r="39" spans="1:2" ht="12.75">
      <c r="A39">
        <v>1978</v>
      </c>
      <c r="B39" t="s">
        <v>775</v>
      </c>
    </row>
    <row r="40" spans="1:2" ht="12.75">
      <c r="A40">
        <v>1977</v>
      </c>
      <c r="B40" t="s">
        <v>775</v>
      </c>
    </row>
    <row r="41" spans="1:2" ht="12.75">
      <c r="A41">
        <v>1976</v>
      </c>
      <c r="B41" t="s">
        <v>775</v>
      </c>
    </row>
    <row r="42" spans="1:2" ht="12.75">
      <c r="A42">
        <v>1975</v>
      </c>
      <c r="B42" t="s">
        <v>775</v>
      </c>
    </row>
    <row r="43" spans="1:2" ht="12.75">
      <c r="A43">
        <v>1974</v>
      </c>
      <c r="B43" t="s">
        <v>775</v>
      </c>
    </row>
    <row r="44" spans="1:2" ht="12.75">
      <c r="A44">
        <v>1973</v>
      </c>
      <c r="B44" t="s">
        <v>775</v>
      </c>
    </row>
    <row r="45" spans="1:2" ht="12.75">
      <c r="A45" s="124">
        <f>'RN HZM'!A4</f>
        <v>2012</v>
      </c>
      <c r="B45" t="s">
        <v>775</v>
      </c>
    </row>
    <row r="46" spans="1:2" ht="12.75">
      <c r="A46">
        <v>1972</v>
      </c>
      <c r="B46" t="s">
        <v>775</v>
      </c>
    </row>
    <row r="47" spans="1:2" ht="12.75">
      <c r="A47">
        <v>1971</v>
      </c>
      <c r="B47" t="s">
        <v>775</v>
      </c>
    </row>
    <row r="48" spans="1:2" ht="12.75">
      <c r="A48">
        <v>1970</v>
      </c>
      <c r="B48" t="s">
        <v>775</v>
      </c>
    </row>
    <row r="49" spans="1:2" ht="12.75">
      <c r="A49">
        <v>1969</v>
      </c>
      <c r="B49" t="s">
        <v>775</v>
      </c>
    </row>
    <row r="50" spans="1:2" ht="12.75">
      <c r="A50">
        <v>1968</v>
      </c>
      <c r="B50" t="s">
        <v>775</v>
      </c>
    </row>
    <row r="51" spans="1:2" ht="12.75">
      <c r="A51">
        <v>1967</v>
      </c>
      <c r="B51" t="s">
        <v>775</v>
      </c>
    </row>
    <row r="52" spans="1:2" ht="12.75">
      <c r="A52">
        <v>1966</v>
      </c>
      <c r="B52" t="s">
        <v>775</v>
      </c>
    </row>
    <row r="53" spans="1:2" ht="12.75">
      <c r="A53">
        <v>1965</v>
      </c>
      <c r="B53" t="s">
        <v>775</v>
      </c>
    </row>
    <row r="54" spans="1:2" ht="12.75">
      <c r="A54">
        <v>1964</v>
      </c>
      <c r="B54" t="s">
        <v>775</v>
      </c>
    </row>
    <row r="55" spans="1:2" ht="12.75">
      <c r="A55">
        <v>1963</v>
      </c>
      <c r="B55" t="s">
        <v>775</v>
      </c>
    </row>
    <row r="56" spans="1:2" ht="12.75">
      <c r="A56">
        <v>1962</v>
      </c>
      <c r="B56" t="s">
        <v>775</v>
      </c>
    </row>
    <row r="57" spans="1:2" ht="12.75">
      <c r="A57">
        <v>1961</v>
      </c>
      <c r="B57" t="s">
        <v>775</v>
      </c>
    </row>
    <row r="58" spans="1:2" ht="12.75">
      <c r="A58">
        <v>1960</v>
      </c>
      <c r="B58" t="s">
        <v>775</v>
      </c>
    </row>
    <row r="59" spans="1:2" ht="12.75">
      <c r="A59">
        <v>1959</v>
      </c>
      <c r="B59" t="s">
        <v>775</v>
      </c>
    </row>
    <row r="60" spans="1:2" ht="12.75">
      <c r="A60">
        <v>1958</v>
      </c>
      <c r="B60" t="s">
        <v>775</v>
      </c>
    </row>
    <row r="61" spans="1:2" ht="12.75">
      <c r="A61">
        <v>1957</v>
      </c>
      <c r="B61" t="s">
        <v>775</v>
      </c>
    </row>
    <row r="62" spans="1:2" ht="12.75">
      <c r="A62">
        <v>1956</v>
      </c>
      <c r="B62" t="s">
        <v>775</v>
      </c>
    </row>
    <row r="63" spans="1:2" ht="12.75">
      <c r="A63">
        <v>1955</v>
      </c>
      <c r="B63" t="s">
        <v>775</v>
      </c>
    </row>
    <row r="64" spans="1:2" ht="12.75">
      <c r="A64">
        <v>1954</v>
      </c>
      <c r="B64" t="s">
        <v>775</v>
      </c>
    </row>
    <row r="65" spans="1:2" ht="12.75">
      <c r="A65">
        <v>1953</v>
      </c>
      <c r="B65" t="s">
        <v>775</v>
      </c>
    </row>
    <row r="66" spans="1:2" ht="12.75">
      <c r="A66" s="124">
        <f>'RN HZM'!A6</f>
        <v>2010</v>
      </c>
      <c r="B66" t="s">
        <v>775</v>
      </c>
    </row>
    <row r="67" spans="1:2" ht="12.75">
      <c r="A67">
        <v>1952</v>
      </c>
      <c r="B67" t="s">
        <v>775</v>
      </c>
    </row>
    <row r="68" spans="1:2" ht="12.75">
      <c r="A68">
        <v>1951</v>
      </c>
      <c r="B68" t="s">
        <v>775</v>
      </c>
    </row>
    <row r="69" spans="1:2" ht="12.75">
      <c r="A69">
        <v>1950</v>
      </c>
      <c r="B69" t="s">
        <v>775</v>
      </c>
    </row>
    <row r="70" spans="1:2" ht="12.75">
      <c r="A70">
        <v>1949</v>
      </c>
      <c r="B70" t="s">
        <v>775</v>
      </c>
    </row>
    <row r="71" spans="1:2" ht="12.75">
      <c r="A71">
        <v>1948</v>
      </c>
      <c r="B71" t="s">
        <v>775</v>
      </c>
    </row>
    <row r="72" spans="1:2" ht="12.75">
      <c r="A72">
        <v>1947</v>
      </c>
      <c r="B72" t="s">
        <v>775</v>
      </c>
    </row>
    <row r="73" spans="1:2" ht="12.75">
      <c r="A73">
        <v>1946</v>
      </c>
      <c r="B73" t="s">
        <v>775</v>
      </c>
    </row>
    <row r="74" spans="1:2" ht="12.75">
      <c r="A74">
        <v>1945</v>
      </c>
      <c r="B74" t="s">
        <v>775</v>
      </c>
    </row>
    <row r="75" spans="1:2" ht="12.75">
      <c r="A75">
        <v>1944</v>
      </c>
      <c r="B75" t="s">
        <v>775</v>
      </c>
    </row>
    <row r="76" spans="1:2" ht="12.75">
      <c r="A76">
        <v>1943</v>
      </c>
      <c r="B76" t="s">
        <v>775</v>
      </c>
    </row>
    <row r="77" spans="1:2" ht="12.75">
      <c r="A77">
        <v>1942</v>
      </c>
      <c r="B77" t="s">
        <v>775</v>
      </c>
    </row>
    <row r="78" spans="1:2" ht="12.75">
      <c r="A78">
        <v>1941</v>
      </c>
      <c r="B78" t="s">
        <v>775</v>
      </c>
    </row>
    <row r="79" spans="1:2" ht="12.75">
      <c r="A79">
        <v>1940</v>
      </c>
      <c r="B79" t="s">
        <v>775</v>
      </c>
    </row>
    <row r="80" spans="1:2" ht="12.75">
      <c r="A80">
        <v>1939</v>
      </c>
      <c r="B80" t="s">
        <v>775</v>
      </c>
    </row>
    <row r="81" spans="1:2" ht="12.75">
      <c r="A81">
        <v>1938</v>
      </c>
      <c r="B81" t="s">
        <v>775</v>
      </c>
    </row>
    <row r="82" spans="1:2" ht="12.75">
      <c r="A82">
        <v>1937</v>
      </c>
      <c r="B82" t="s">
        <v>775</v>
      </c>
    </row>
    <row r="83" spans="1:2" ht="12.75">
      <c r="A83">
        <v>1936</v>
      </c>
      <c r="B83" t="s">
        <v>775</v>
      </c>
    </row>
    <row r="84" spans="1:2" ht="12.75">
      <c r="A84">
        <v>1935</v>
      </c>
      <c r="B84" t="s">
        <v>775</v>
      </c>
    </row>
    <row r="85" spans="1:2" ht="12.75">
      <c r="A85">
        <v>1934</v>
      </c>
      <c r="B85" t="s">
        <v>775</v>
      </c>
    </row>
    <row r="86" spans="1:2" ht="12.75">
      <c r="A86">
        <v>1933</v>
      </c>
      <c r="B86" t="s">
        <v>775</v>
      </c>
    </row>
    <row r="87" spans="1:2" ht="12.75">
      <c r="A87">
        <v>1932</v>
      </c>
      <c r="B87" t="s">
        <v>775</v>
      </c>
    </row>
    <row r="88" spans="1:2" ht="12.75">
      <c r="A88">
        <v>1931</v>
      </c>
      <c r="B88" t="s">
        <v>775</v>
      </c>
    </row>
    <row r="89" spans="1:2" ht="12.75">
      <c r="A89">
        <v>1930</v>
      </c>
      <c r="B89" t="s">
        <v>775</v>
      </c>
    </row>
    <row r="90" spans="1:2" ht="12.75">
      <c r="A90">
        <v>1929</v>
      </c>
      <c r="B90" t="s">
        <v>775</v>
      </c>
    </row>
    <row r="91" spans="1:2" ht="12.75">
      <c r="A91">
        <v>1928</v>
      </c>
      <c r="B91" t="s">
        <v>775</v>
      </c>
    </row>
    <row r="92" spans="1:2" ht="12.75">
      <c r="A92">
        <v>1927</v>
      </c>
      <c r="B92" t="s">
        <v>775</v>
      </c>
    </row>
    <row r="93" spans="1:2" ht="12.75">
      <c r="A93">
        <v>1926</v>
      </c>
      <c r="B93" t="s">
        <v>775</v>
      </c>
    </row>
    <row r="94" spans="1:2" ht="12.75">
      <c r="A94">
        <v>1925</v>
      </c>
      <c r="B94" t="s">
        <v>775</v>
      </c>
    </row>
    <row r="95" spans="1:2" ht="12.75">
      <c r="A95">
        <v>1924</v>
      </c>
      <c r="B95" t="s">
        <v>775</v>
      </c>
    </row>
    <row r="96" spans="1:2" ht="12.75">
      <c r="A96">
        <v>1923</v>
      </c>
      <c r="B96" t="s">
        <v>775</v>
      </c>
    </row>
    <row r="97" spans="1:2" ht="12.75">
      <c r="A97">
        <v>1922</v>
      </c>
      <c r="B97" t="s">
        <v>775</v>
      </c>
    </row>
    <row r="98" spans="1:2" ht="12.75">
      <c r="A98">
        <v>1921</v>
      </c>
      <c r="B98" t="s">
        <v>775</v>
      </c>
    </row>
    <row r="99" spans="1:2" ht="12.75">
      <c r="A99">
        <v>1920</v>
      </c>
      <c r="B99" t="s">
        <v>775</v>
      </c>
    </row>
    <row r="100" spans="1:2" ht="12.75">
      <c r="A100">
        <v>1919</v>
      </c>
      <c r="B100" t="s">
        <v>775</v>
      </c>
    </row>
    <row r="101" spans="1:2" ht="12.75">
      <c r="A101">
        <v>1918</v>
      </c>
      <c r="B101" t="s">
        <v>775</v>
      </c>
    </row>
    <row r="102" spans="1:2" ht="12.75">
      <c r="A102">
        <v>1917</v>
      </c>
      <c r="B102" t="s">
        <v>775</v>
      </c>
    </row>
    <row r="103" spans="1:2" ht="12.75">
      <c r="A103">
        <v>1916</v>
      </c>
      <c r="B103" t="s">
        <v>775</v>
      </c>
    </row>
    <row r="104" spans="1:2" ht="12.75">
      <c r="A104">
        <v>1915</v>
      </c>
      <c r="B104" t="s">
        <v>775</v>
      </c>
    </row>
    <row r="105" spans="1:2" ht="12.75">
      <c r="A105">
        <v>1914</v>
      </c>
      <c r="B105" t="s">
        <v>775</v>
      </c>
    </row>
    <row r="106" spans="1:2" ht="12.75">
      <c r="A106">
        <v>1913</v>
      </c>
      <c r="B106" t="s">
        <v>775</v>
      </c>
    </row>
    <row r="107" spans="1:2" ht="12.75">
      <c r="A107">
        <v>1912</v>
      </c>
      <c r="B107" t="s">
        <v>775</v>
      </c>
    </row>
    <row r="108" spans="1:2" ht="12.75">
      <c r="A108">
        <v>1911</v>
      </c>
      <c r="B108" t="s">
        <v>775</v>
      </c>
    </row>
    <row r="109" spans="1:2" ht="12.75">
      <c r="A109">
        <v>1910</v>
      </c>
      <c r="B109" t="s">
        <v>775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70" zoomScaleNormal="90" zoomScaleSheetLayoutView="70" workbookViewId="0" topLeftCell="A1">
      <selection activeCell="B21" sqref="B21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25" t="s">
        <v>777</v>
      </c>
      <c r="B1" s="125"/>
    </row>
    <row r="2" spans="1:2" ht="12.75">
      <c r="A2" s="126">
        <v>1</v>
      </c>
      <c r="B2" s="127">
        <v>30</v>
      </c>
    </row>
    <row r="3" spans="1:2" ht="12.75">
      <c r="A3" s="126">
        <v>2</v>
      </c>
      <c r="B3" s="127">
        <v>25</v>
      </c>
    </row>
    <row r="4" spans="1:2" ht="12.75">
      <c r="A4" s="126">
        <v>3</v>
      </c>
      <c r="B4" s="127">
        <v>21</v>
      </c>
    </row>
    <row r="5" spans="1:2" ht="12.75">
      <c r="A5" s="126">
        <v>4</v>
      </c>
      <c r="B5" s="127">
        <v>18</v>
      </c>
    </row>
    <row r="6" spans="1:2" ht="12.75">
      <c r="A6" s="126">
        <v>5</v>
      </c>
      <c r="B6" s="127">
        <v>16</v>
      </c>
    </row>
    <row r="7" spans="1:2" ht="12.75">
      <c r="A7" s="126">
        <v>6</v>
      </c>
      <c r="B7" s="127">
        <v>15</v>
      </c>
    </row>
    <row r="8" spans="1:2" ht="12.75">
      <c r="A8" s="126">
        <v>7</v>
      </c>
      <c r="B8" s="127">
        <v>14</v>
      </c>
    </row>
    <row r="9" spans="1:2" ht="12.75">
      <c r="A9" s="126">
        <v>8</v>
      </c>
      <c r="B9" s="127">
        <v>13</v>
      </c>
    </row>
    <row r="10" spans="1:2" ht="12.75">
      <c r="A10" s="126">
        <v>9</v>
      </c>
      <c r="B10" s="127">
        <v>12</v>
      </c>
    </row>
    <row r="11" spans="1:2" ht="12.75">
      <c r="A11" s="126">
        <v>10</v>
      </c>
      <c r="B11" s="127">
        <v>11</v>
      </c>
    </row>
    <row r="12" spans="1:2" ht="12.75">
      <c r="A12" s="126">
        <v>11</v>
      </c>
      <c r="B12" s="127">
        <v>10</v>
      </c>
    </row>
    <row r="13" spans="1:2" ht="12.75">
      <c r="A13" s="126">
        <v>12</v>
      </c>
      <c r="B13" s="127">
        <v>9</v>
      </c>
    </row>
    <row r="14" spans="1:2" ht="12.75">
      <c r="A14" s="126">
        <v>13</v>
      </c>
      <c r="B14" s="127">
        <v>8</v>
      </c>
    </row>
    <row r="15" spans="1:2" ht="12.75">
      <c r="A15" s="126">
        <v>14</v>
      </c>
      <c r="B15" s="127">
        <v>7</v>
      </c>
    </row>
    <row r="16" spans="1:2" ht="12.75">
      <c r="A16" s="126">
        <v>15</v>
      </c>
      <c r="B16" s="127">
        <v>6</v>
      </c>
    </row>
    <row r="17" spans="1:2" ht="12.75">
      <c r="A17" s="126">
        <v>16</v>
      </c>
      <c r="B17" s="127">
        <v>5</v>
      </c>
    </row>
    <row r="18" spans="1:2" ht="12.75">
      <c r="A18" s="126">
        <v>17</v>
      </c>
      <c r="B18" s="127">
        <v>4</v>
      </c>
    </row>
    <row r="19" spans="1:2" ht="12.75">
      <c r="A19" s="126">
        <v>18</v>
      </c>
      <c r="B19" s="127">
        <v>3</v>
      </c>
    </row>
    <row r="20" spans="1:2" ht="12.75">
      <c r="A20" s="126">
        <v>19</v>
      </c>
      <c r="B20" s="127">
        <v>2</v>
      </c>
    </row>
    <row r="21" spans="1:2" ht="12.75">
      <c r="A21" s="126">
        <v>20</v>
      </c>
      <c r="B21" s="127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6"/>
  <sheetViews>
    <sheetView view="pageBreakPreview" zoomScale="70" zoomScaleNormal="90" zoomScaleSheetLayoutView="70" workbookViewId="0" topLeftCell="A1">
      <selection activeCell="F1" sqref="F1"/>
    </sheetView>
  </sheetViews>
  <sheetFormatPr defaultColWidth="12.00390625" defaultRowHeight="12.75"/>
  <cols>
    <col min="1" max="16384" width="11.625" style="0" customWidth="1"/>
  </cols>
  <sheetData>
    <row r="1" spans="1:6" ht="12.75">
      <c r="A1" s="128" t="s">
        <v>778</v>
      </c>
      <c r="B1" s="129" t="str">
        <f>TEXT(A1,"[hh]:mm:ss,00")</f>
        <v>26.08</v>
      </c>
      <c r="C1" s="130" t="str">
        <f>LEFT(B1,5)</f>
        <v>26.08</v>
      </c>
      <c r="D1" s="131">
        <f>ABS(LEFT(C1,2))</f>
        <v>26</v>
      </c>
      <c r="E1" s="131">
        <f>ABS(RIGHT(C1,2))</f>
        <v>8</v>
      </c>
      <c r="F1" s="132">
        <f>TIME(0,D1,E1)</f>
        <v>0.01814814814814815</v>
      </c>
    </row>
    <row r="2" spans="1:6" ht="12.75">
      <c r="A2" s="128" t="s">
        <v>779</v>
      </c>
      <c r="B2" s="129" t="str">
        <f>TEXT(A2,"[hh]:mm:ss,00")</f>
        <v>39.46</v>
      </c>
      <c r="C2" s="130" t="str">
        <f>LEFT(B2,5)</f>
        <v>39.46</v>
      </c>
      <c r="D2" s="131">
        <f>ABS(LEFT(C2,2))</f>
        <v>39</v>
      </c>
      <c r="E2" s="131">
        <f>ABS(RIGHT(C2,2))</f>
        <v>46</v>
      </c>
      <c r="F2" s="132">
        <f>TIME(0,D2,E2)</f>
        <v>0.02761574074074074</v>
      </c>
    </row>
    <row r="3" spans="1:6" ht="12.75">
      <c r="A3" s="128" t="s">
        <v>780</v>
      </c>
      <c r="B3" s="129" t="str">
        <f>TEXT(A3,"[hh]:mm:ss,00")</f>
        <v>45.49</v>
      </c>
      <c r="C3" s="130" t="str">
        <f>LEFT(B3,5)</f>
        <v>45.49</v>
      </c>
      <c r="D3" s="131">
        <f>ABS(LEFT(C3,2))</f>
        <v>45</v>
      </c>
      <c r="E3" s="131">
        <f>ABS(RIGHT(C3,2))</f>
        <v>49</v>
      </c>
      <c r="F3" s="132">
        <f>TIME(0,D3,E3)</f>
        <v>0.03181712962962963</v>
      </c>
    </row>
    <row r="4" spans="1:6" ht="12.75">
      <c r="A4" s="128" t="s">
        <v>781</v>
      </c>
      <c r="B4" s="129" t="str">
        <f>TEXT(A4,"[hh]:mm:ss,00")</f>
        <v>41.54</v>
      </c>
      <c r="C4" s="130" t="str">
        <f>LEFT(B4,5)</f>
        <v>41.54</v>
      </c>
      <c r="D4" s="131">
        <f>ABS(LEFT(C4,2))</f>
        <v>41</v>
      </c>
      <c r="E4" s="131">
        <f>ABS(RIGHT(C4,2))</f>
        <v>54</v>
      </c>
      <c r="F4" s="132">
        <f>TIME(0,D4,E4)</f>
        <v>0.029097222222222222</v>
      </c>
    </row>
    <row r="5" spans="1:6" ht="12.75">
      <c r="A5" s="128" t="s">
        <v>782</v>
      </c>
      <c r="B5" s="129" t="str">
        <f>TEXT(A5,"[hh]:mm:ss,00")</f>
        <v>33.34</v>
      </c>
      <c r="C5" s="130" t="str">
        <f>LEFT(B5,5)</f>
        <v>33.34</v>
      </c>
      <c r="D5" s="131">
        <f>ABS(LEFT(C5,2))</f>
        <v>33</v>
      </c>
      <c r="E5" s="131">
        <f>ABS(RIGHT(C5,2))</f>
        <v>34</v>
      </c>
      <c r="F5" s="132">
        <f>TIME(0,D5,E5)</f>
        <v>0.023310185185185184</v>
      </c>
    </row>
    <row r="6" spans="1:6" ht="12.75">
      <c r="A6" s="128" t="s">
        <v>783</v>
      </c>
      <c r="B6" s="129" t="str">
        <f>TEXT(A6,"[hh]:mm:ss,00")</f>
        <v>47.40</v>
      </c>
      <c r="C6" s="130" t="str">
        <f>LEFT(B6,5)</f>
        <v>47.40</v>
      </c>
      <c r="D6" s="131">
        <f>ABS(LEFT(C6,2))</f>
        <v>47</v>
      </c>
      <c r="E6" s="131">
        <f>ABS(RIGHT(C6,2))</f>
        <v>40</v>
      </c>
      <c r="F6" s="132">
        <f>TIME(0,D6,E6)</f>
        <v>0.033101851851851855</v>
      </c>
    </row>
    <row r="7" spans="1:6" ht="12.75">
      <c r="A7" s="128" t="s">
        <v>784</v>
      </c>
      <c r="B7" s="129" t="str">
        <f>TEXT(A7,"[hh]:mm:ss,00")</f>
        <v>36.50</v>
      </c>
      <c r="C7" s="130" t="str">
        <f>LEFT(B7,5)</f>
        <v>36.50</v>
      </c>
      <c r="D7" s="131">
        <f>ABS(LEFT(C7,2))</f>
        <v>36</v>
      </c>
      <c r="E7" s="131">
        <f>ABS(RIGHT(C7,2))</f>
        <v>50</v>
      </c>
      <c r="F7" s="132">
        <f>TIME(0,D7,E7)</f>
        <v>0.025578703703703704</v>
      </c>
    </row>
    <row r="8" spans="1:6" ht="12.75">
      <c r="A8" s="128" t="s">
        <v>785</v>
      </c>
      <c r="B8" s="129" t="str">
        <f>TEXT(A8,"[hh]:mm:ss,00")</f>
        <v>38.30</v>
      </c>
      <c r="C8" s="130" t="str">
        <f>LEFT(B8,5)</f>
        <v>38.30</v>
      </c>
      <c r="D8" s="131">
        <f>ABS(LEFT(C8,2))</f>
        <v>38</v>
      </c>
      <c r="E8" s="131">
        <f>ABS(RIGHT(C8,2))</f>
        <v>30</v>
      </c>
      <c r="F8" s="132">
        <f>TIME(0,D8,E8)</f>
        <v>0.02673611111111111</v>
      </c>
    </row>
    <row r="9" spans="1:6" ht="12.75">
      <c r="A9" s="128" t="s">
        <v>786</v>
      </c>
      <c r="B9" s="129" t="str">
        <f>TEXT(A9,"[hh]:mm:ss,00")</f>
        <v>28.00</v>
      </c>
      <c r="C9" s="130" t="str">
        <f>LEFT(B9,5)</f>
        <v>28.00</v>
      </c>
      <c r="D9" s="131">
        <f>ABS(LEFT(C9,2))</f>
        <v>28</v>
      </c>
      <c r="E9" s="131">
        <f>ABS(RIGHT(C9,2))</f>
        <v>0</v>
      </c>
      <c r="F9" s="132">
        <f>TIME(0,D9,E9)</f>
        <v>0.019444444444444445</v>
      </c>
    </row>
    <row r="10" spans="1:6" ht="12.75">
      <c r="A10" s="128" t="s">
        <v>787</v>
      </c>
      <c r="B10" s="129" t="str">
        <f>TEXT(A10,"[hh]:mm:ss,00")</f>
        <v>30.32</v>
      </c>
      <c r="C10" s="130" t="str">
        <f>LEFT(B10,5)</f>
        <v>30.32</v>
      </c>
      <c r="D10" s="131">
        <f>ABS(LEFT(C10,2))</f>
        <v>30</v>
      </c>
      <c r="E10" s="131">
        <f>ABS(RIGHT(C10,2))</f>
        <v>32</v>
      </c>
      <c r="F10" s="132">
        <f>TIME(0,D10,E10)</f>
        <v>0.021203703703703704</v>
      </c>
    </row>
    <row r="11" spans="1:6" ht="12.75">
      <c r="A11" s="128" t="s">
        <v>788</v>
      </c>
      <c r="B11" s="129" t="str">
        <f>TEXT(A11,"[hh]:mm:ss,00")</f>
        <v>34.40</v>
      </c>
      <c r="C11" s="130" t="str">
        <f>LEFT(B11,5)</f>
        <v>34.40</v>
      </c>
      <c r="D11" s="131">
        <f>ABS(LEFT(C11,2))</f>
        <v>34</v>
      </c>
      <c r="E11" s="131">
        <f>ABS(RIGHT(C11,2))</f>
        <v>40</v>
      </c>
      <c r="F11" s="132">
        <f>TIME(0,D11,E11)</f>
        <v>0.024074074074074074</v>
      </c>
    </row>
    <row r="12" spans="1:6" ht="12.75">
      <c r="A12" s="128" t="s">
        <v>789</v>
      </c>
      <c r="B12" s="129" t="str">
        <f>TEXT(A12,"[hh]:mm:ss,00")</f>
        <v>26.10</v>
      </c>
      <c r="C12" s="130" t="str">
        <f>LEFT(B12,5)</f>
        <v>26.10</v>
      </c>
      <c r="D12" s="131">
        <f>ABS(LEFT(C12,2))</f>
        <v>26</v>
      </c>
      <c r="E12" s="131">
        <f>ABS(RIGHT(C12,2))</f>
        <v>10</v>
      </c>
      <c r="F12" s="132">
        <f>TIME(0,D12,E12)</f>
        <v>0.018171296296296297</v>
      </c>
    </row>
    <row r="13" spans="1:6" ht="12.75">
      <c r="A13" s="128" t="s">
        <v>790</v>
      </c>
      <c r="B13" s="129" t="str">
        <f>TEXT(A13,"[hh]:mm:ss,00")</f>
        <v>32.47</v>
      </c>
      <c r="C13" s="130" t="str">
        <f>LEFT(B13,5)</f>
        <v>32.47</v>
      </c>
      <c r="D13" s="131">
        <f>ABS(LEFT(C13,2))</f>
        <v>32</v>
      </c>
      <c r="E13" s="131">
        <f>ABS(RIGHT(C13,2))</f>
        <v>47</v>
      </c>
      <c r="F13" s="132">
        <f>TIME(0,D13,E13)</f>
        <v>0.022766203703703705</v>
      </c>
    </row>
    <row r="14" spans="1:6" ht="12.75">
      <c r="A14" s="128" t="s">
        <v>791</v>
      </c>
      <c r="B14" s="129" t="str">
        <f>TEXT(A14,"[hh]:mm:ss,00")</f>
        <v>27.26</v>
      </c>
      <c r="C14" s="130" t="str">
        <f>LEFT(B14,5)</f>
        <v>27.26</v>
      </c>
      <c r="D14" s="131">
        <f>ABS(LEFT(C14,2))</f>
        <v>27</v>
      </c>
      <c r="E14" s="131">
        <f>ABS(RIGHT(C14,2))</f>
        <v>26</v>
      </c>
      <c r="F14" s="132">
        <f>TIME(0,D14,E14)</f>
        <v>0.019050925925925926</v>
      </c>
    </row>
    <row r="15" spans="1:6" ht="12.75">
      <c r="A15" s="128" t="s">
        <v>792</v>
      </c>
      <c r="B15" s="129" t="str">
        <f>TEXT(A15,"[hh]:mm:ss,00")</f>
        <v>28.19</v>
      </c>
      <c r="C15" s="130" t="str">
        <f>LEFT(B15,5)</f>
        <v>28.19</v>
      </c>
      <c r="D15" s="131">
        <f>ABS(LEFT(C15,2))</f>
        <v>28</v>
      </c>
      <c r="E15" s="131">
        <f>ABS(RIGHT(C15,2))</f>
        <v>19</v>
      </c>
      <c r="F15" s="132">
        <f>TIME(0,D15,E15)</f>
        <v>0.019664351851851853</v>
      </c>
    </row>
    <row r="16" spans="1:6" ht="12.75">
      <c r="A16" s="128" t="s">
        <v>793</v>
      </c>
      <c r="B16" s="129" t="str">
        <f>TEXT(A16,"[hh]:mm:ss,00")</f>
        <v>33.04</v>
      </c>
      <c r="C16" s="130" t="str">
        <f>LEFT(B16,5)</f>
        <v>33.04</v>
      </c>
      <c r="D16" s="131">
        <f>ABS(LEFT(C16,2))</f>
        <v>33</v>
      </c>
      <c r="E16" s="131">
        <f>ABS(RIGHT(C16,2))</f>
        <v>4</v>
      </c>
      <c r="F16" s="132">
        <f>TIME(0,D16,E16)</f>
        <v>0.022962962962962963</v>
      </c>
    </row>
    <row r="17" spans="1:6" ht="12.75">
      <c r="A17" s="128" t="s">
        <v>794</v>
      </c>
      <c r="B17" s="129" t="str">
        <f>TEXT(A17,"[hh]:mm:ss,00")</f>
        <v>29.11</v>
      </c>
      <c r="C17" s="130" t="str">
        <f>LEFT(B17,5)</f>
        <v>29.11</v>
      </c>
      <c r="D17" s="131">
        <f>ABS(LEFT(C17,2))</f>
        <v>29</v>
      </c>
      <c r="E17" s="131">
        <f>ABS(RIGHT(C17,2))</f>
        <v>11</v>
      </c>
      <c r="F17" s="132">
        <f>TIME(0,D17,E17)</f>
        <v>0.020266203703703703</v>
      </c>
    </row>
    <row r="18" spans="1:6" ht="12.75">
      <c r="A18" s="128" t="s">
        <v>795</v>
      </c>
      <c r="B18" s="129" t="str">
        <f>TEXT(A18,"[hh]:mm:ss,00")</f>
        <v>35.37</v>
      </c>
      <c r="C18" s="130" t="str">
        <f>LEFT(B18,5)</f>
        <v>35.37</v>
      </c>
      <c r="D18" s="131">
        <f>ABS(LEFT(C18,2))</f>
        <v>35</v>
      </c>
      <c r="E18" s="131">
        <f>ABS(RIGHT(C18,2))</f>
        <v>37</v>
      </c>
      <c r="F18" s="132">
        <f>TIME(0,D18,E18)</f>
        <v>0.024733796296296295</v>
      </c>
    </row>
    <row r="19" spans="1:6" ht="12.75">
      <c r="A19" s="128" t="s">
        <v>796</v>
      </c>
      <c r="B19" s="129" t="str">
        <f>TEXT(A19,"[hh]:mm:ss,00")</f>
        <v>26.20</v>
      </c>
      <c r="C19" s="130" t="str">
        <f>LEFT(B19,5)</f>
        <v>26.20</v>
      </c>
      <c r="D19" s="131">
        <f>ABS(LEFT(C19,2))</f>
        <v>26</v>
      </c>
      <c r="E19" s="131">
        <f>ABS(RIGHT(C19,2))</f>
        <v>20</v>
      </c>
      <c r="F19" s="132">
        <f>TIME(0,D19,E19)</f>
        <v>0.018287037037037036</v>
      </c>
    </row>
    <row r="20" spans="1:6" ht="12.75">
      <c r="A20" s="128" t="s">
        <v>797</v>
      </c>
      <c r="B20" s="129" t="str">
        <f>TEXT(A20,"[hh]:mm:ss,00")</f>
        <v>39.51</v>
      </c>
      <c r="C20" s="130" t="str">
        <f>LEFT(B20,5)</f>
        <v>39.51</v>
      </c>
      <c r="D20" s="131">
        <f>ABS(LEFT(C20,2))</f>
        <v>39</v>
      </c>
      <c r="E20" s="131">
        <f>ABS(RIGHT(C20,2))</f>
        <v>51</v>
      </c>
      <c r="F20" s="132">
        <f>TIME(0,D20,E20)</f>
        <v>0.02767361111111111</v>
      </c>
    </row>
    <row r="21" spans="1:6" ht="12.75">
      <c r="A21" s="128" t="s">
        <v>798</v>
      </c>
      <c r="B21" s="129" t="str">
        <f>TEXT(A21,"[hh]:mm:ss,00")</f>
        <v>37.26</v>
      </c>
      <c r="C21" s="130" t="str">
        <f>LEFT(B21,5)</f>
        <v>37.26</v>
      </c>
      <c r="D21" s="131">
        <f>ABS(LEFT(C21,2))</f>
        <v>37</v>
      </c>
      <c r="E21" s="131">
        <f>ABS(RIGHT(C21,2))</f>
        <v>26</v>
      </c>
      <c r="F21" s="132">
        <f>TIME(0,D21,E21)</f>
        <v>0.02599537037037037</v>
      </c>
    </row>
    <row r="22" spans="1:6" ht="12.75">
      <c r="A22" s="128" t="s">
        <v>799</v>
      </c>
      <c r="B22" s="129" t="str">
        <f>TEXT(A22,"[hh]:mm:ss,00")</f>
        <v>28.06</v>
      </c>
      <c r="C22" s="130" t="str">
        <f>LEFT(B22,5)</f>
        <v>28.06</v>
      </c>
      <c r="D22" s="131">
        <f>ABS(LEFT(C22,2))</f>
        <v>28</v>
      </c>
      <c r="E22" s="131">
        <f>ABS(RIGHT(C22,2))</f>
        <v>6</v>
      </c>
      <c r="F22" s="132">
        <f>TIME(0,D22,E22)</f>
        <v>0.01951388888888889</v>
      </c>
    </row>
    <row r="23" spans="1:6" ht="12.75">
      <c r="A23" s="128" t="s">
        <v>800</v>
      </c>
      <c r="B23" s="129" t="str">
        <f>TEXT(A23,"[hh]:mm:ss,00")</f>
        <v>34.21</v>
      </c>
      <c r="C23" s="130" t="str">
        <f>LEFT(B23,5)</f>
        <v>34.21</v>
      </c>
      <c r="D23" s="131">
        <f>ABS(LEFT(C23,2))</f>
        <v>34</v>
      </c>
      <c r="E23" s="131">
        <f>ABS(RIGHT(C23,2))</f>
        <v>21</v>
      </c>
      <c r="F23" s="132">
        <f>TIME(0,D23,E23)</f>
        <v>0.023854166666666666</v>
      </c>
    </row>
    <row r="24" spans="1:6" ht="12.75">
      <c r="A24" s="128" t="s">
        <v>801</v>
      </c>
      <c r="B24" s="129" t="str">
        <f>TEXT(A24,"[hh]:mm:ss,00")</f>
        <v>34.17</v>
      </c>
      <c r="C24" s="130" t="str">
        <f>LEFT(B24,5)</f>
        <v>34.17</v>
      </c>
      <c r="D24" s="131">
        <f>ABS(LEFT(C24,2))</f>
        <v>34</v>
      </c>
      <c r="E24" s="131">
        <f>ABS(RIGHT(C24,2))</f>
        <v>17</v>
      </c>
      <c r="F24" s="132">
        <f>TIME(0,D24,E24)</f>
        <v>0.02380787037037037</v>
      </c>
    </row>
    <row r="25" spans="1:6" ht="12.75">
      <c r="A25" s="128" t="s">
        <v>802</v>
      </c>
      <c r="B25" s="129" t="str">
        <f>TEXT(A25,"[hh]:mm:ss,00")</f>
        <v>30.54</v>
      </c>
      <c r="C25" s="130" t="str">
        <f>LEFT(B25,5)</f>
        <v>30.54</v>
      </c>
      <c r="D25" s="131">
        <f>ABS(LEFT(C25,2))</f>
        <v>30</v>
      </c>
      <c r="E25" s="131">
        <f>ABS(RIGHT(C25,2))</f>
        <v>54</v>
      </c>
      <c r="F25" s="132">
        <f>TIME(0,D25,E25)</f>
        <v>0.021458333333333333</v>
      </c>
    </row>
    <row r="26" spans="1:6" ht="12.75">
      <c r="A26" s="128" t="s">
        <v>803</v>
      </c>
      <c r="B26" s="129" t="str">
        <f>TEXT(A26,"[hh]:mm:ss,00")</f>
        <v>39.01</v>
      </c>
      <c r="C26" s="130" t="str">
        <f>LEFT(B26,5)</f>
        <v>39.01</v>
      </c>
      <c r="D26" s="131">
        <f>ABS(LEFT(C26,2))</f>
        <v>39</v>
      </c>
      <c r="E26" s="131">
        <f>ABS(RIGHT(C26,2))</f>
        <v>1</v>
      </c>
      <c r="F26" s="132">
        <f>TIME(0,D26,E26)</f>
        <v>0.027094907407407408</v>
      </c>
    </row>
    <row r="27" spans="1:6" ht="12.75">
      <c r="A27" s="128" t="s">
        <v>804</v>
      </c>
      <c r="B27" s="129" t="str">
        <f>TEXT(A27,"[hh]:mm:ss,00")</f>
        <v>28.24</v>
      </c>
      <c r="C27" s="130" t="str">
        <f>LEFT(B27,5)</f>
        <v>28.24</v>
      </c>
      <c r="D27" s="131">
        <f>ABS(LEFT(C27,2))</f>
        <v>28</v>
      </c>
      <c r="E27" s="131">
        <f>ABS(RIGHT(C27,2))</f>
        <v>24</v>
      </c>
      <c r="F27" s="132">
        <f>TIME(0,D27,E27)</f>
        <v>0.01972222222222222</v>
      </c>
    </row>
    <row r="28" spans="1:6" ht="12.75">
      <c r="A28" s="128" t="s">
        <v>805</v>
      </c>
      <c r="B28" s="129" t="str">
        <f>TEXT(A28,"[hh]:mm:ss,00")</f>
        <v>38.05</v>
      </c>
      <c r="C28" s="130" t="str">
        <f>LEFT(B28,5)</f>
        <v>38.05</v>
      </c>
      <c r="D28" s="131">
        <f>ABS(LEFT(C28,2))</f>
        <v>38</v>
      </c>
      <c r="E28" s="131">
        <f>ABS(RIGHT(C28,2))</f>
        <v>5</v>
      </c>
      <c r="F28" s="132">
        <f>TIME(0,D28,E28)</f>
        <v>0.02644675925925926</v>
      </c>
    </row>
    <row r="29" spans="1:6" ht="12.75">
      <c r="A29" s="128" t="s">
        <v>806</v>
      </c>
      <c r="B29" s="129" t="str">
        <f>TEXT(A29,"[hh]:mm:ss,00")</f>
        <v>34.19</v>
      </c>
      <c r="C29" s="130" t="str">
        <f>LEFT(B29,5)</f>
        <v>34.19</v>
      </c>
      <c r="D29" s="131">
        <f>ABS(LEFT(C29,2))</f>
        <v>34</v>
      </c>
      <c r="E29" s="131">
        <f>ABS(RIGHT(C29,2))</f>
        <v>19</v>
      </c>
      <c r="F29" s="132">
        <f>TIME(0,D29,E29)</f>
        <v>0.02383101851851852</v>
      </c>
    </row>
    <row r="30" spans="1:6" ht="12.75">
      <c r="A30" s="128" t="s">
        <v>807</v>
      </c>
      <c r="B30" s="129" t="str">
        <f>TEXT(A30,"[hh]:mm:ss,00")</f>
        <v>34.01</v>
      </c>
      <c r="C30" s="130" t="str">
        <f>LEFT(B30,5)</f>
        <v>34.01</v>
      </c>
      <c r="D30" s="131">
        <f>ABS(LEFT(C30,2))</f>
        <v>34</v>
      </c>
      <c r="E30" s="131">
        <f>ABS(RIGHT(C30,2))</f>
        <v>1</v>
      </c>
      <c r="F30" s="132">
        <f>TIME(0,D30,E30)</f>
        <v>0.023622685185185184</v>
      </c>
    </row>
    <row r="31" spans="1:6" ht="12.75">
      <c r="A31" s="128" t="s">
        <v>808</v>
      </c>
      <c r="B31" s="129" t="str">
        <f>TEXT(A31,"[hh]:mm:ss,00")</f>
        <v>40.01</v>
      </c>
      <c r="C31" s="130" t="str">
        <f>LEFT(B31,5)</f>
        <v>40.01</v>
      </c>
      <c r="D31" s="131">
        <f>ABS(LEFT(C31,2))</f>
        <v>40</v>
      </c>
      <c r="E31" s="131">
        <f>ABS(RIGHT(C31,2))</f>
        <v>1</v>
      </c>
      <c r="F31" s="132">
        <f>TIME(0,D31,E31)</f>
        <v>0.027789351851851853</v>
      </c>
    </row>
    <row r="32" spans="1:6" ht="12.75">
      <c r="A32" s="128" t="s">
        <v>809</v>
      </c>
      <c r="B32" s="129" t="str">
        <f>TEXT(A32,"[hh]:mm:ss,00")</f>
        <v>37.04</v>
      </c>
      <c r="C32" s="130" t="str">
        <f>LEFT(B32,5)</f>
        <v>37.04</v>
      </c>
      <c r="D32" s="131">
        <f>ABS(LEFT(C32,2))</f>
        <v>37</v>
      </c>
      <c r="E32" s="131">
        <f>ABS(RIGHT(C32,2))</f>
        <v>4</v>
      </c>
      <c r="F32" s="132">
        <f>TIME(0,D32,E32)</f>
        <v>0.02574074074074074</v>
      </c>
    </row>
    <row r="33" spans="1:6" ht="12.75">
      <c r="A33" s="128" t="s">
        <v>810</v>
      </c>
      <c r="B33" s="129" t="str">
        <f>TEXT(A33,"[hh]:mm:ss,00")</f>
        <v>32.25</v>
      </c>
      <c r="C33" s="130" t="str">
        <f>LEFT(B33,5)</f>
        <v>32.25</v>
      </c>
      <c r="D33" s="131">
        <f>ABS(LEFT(C33,2))</f>
        <v>32</v>
      </c>
      <c r="E33" s="131">
        <f>ABS(RIGHT(C33,2))</f>
        <v>25</v>
      </c>
      <c r="F33" s="132">
        <f>TIME(0,D33,E33)</f>
        <v>0.022511574074074073</v>
      </c>
    </row>
    <row r="34" spans="1:6" ht="12.75">
      <c r="A34" s="128" t="s">
        <v>811</v>
      </c>
      <c r="B34" s="129" t="str">
        <f>TEXT(A34,"[hh]:mm:ss,00")</f>
        <v>29.31</v>
      </c>
      <c r="C34" s="130" t="str">
        <f>LEFT(B34,5)</f>
        <v>29.31</v>
      </c>
      <c r="D34" s="131">
        <f>ABS(LEFT(C34,2))</f>
        <v>29</v>
      </c>
      <c r="E34" s="131">
        <f>ABS(RIGHT(C34,2))</f>
        <v>31</v>
      </c>
      <c r="F34" s="132">
        <f>TIME(0,D34,E34)</f>
        <v>0.020497685185185185</v>
      </c>
    </row>
    <row r="35" spans="1:6" ht="12.75">
      <c r="A35" s="128" t="s">
        <v>812</v>
      </c>
      <c r="B35" s="129" t="str">
        <f>TEXT(A35,"[hh]:mm:ss,00")</f>
        <v>36.15</v>
      </c>
      <c r="C35" s="130" t="str">
        <f>LEFT(B35,5)</f>
        <v>36.15</v>
      </c>
      <c r="D35" s="131">
        <f>ABS(LEFT(C35,2))</f>
        <v>36</v>
      </c>
      <c r="E35" s="131">
        <f>ABS(RIGHT(C35,2))</f>
        <v>15</v>
      </c>
      <c r="F35" s="132">
        <f>TIME(0,D35,E35)</f>
        <v>0.025173611111111112</v>
      </c>
    </row>
    <row r="36" spans="1:6" ht="12.75">
      <c r="A36" s="128" t="s">
        <v>813</v>
      </c>
      <c r="B36" s="129" t="str">
        <f>TEXT(A36,"[hh]:mm:ss,00")</f>
        <v>29.05</v>
      </c>
      <c r="C36" s="130" t="str">
        <f>LEFT(B36,5)</f>
        <v>29.05</v>
      </c>
      <c r="D36" s="131">
        <f>ABS(LEFT(C36,2))</f>
        <v>29</v>
      </c>
      <c r="E36" s="131">
        <f>ABS(RIGHT(C36,2))</f>
        <v>5</v>
      </c>
      <c r="F36" s="132">
        <f>TIME(0,D36,E36)</f>
        <v>0.020196759259259258</v>
      </c>
    </row>
    <row r="37" spans="1:6" ht="12.75">
      <c r="A37" s="128" t="s">
        <v>814</v>
      </c>
      <c r="B37" s="129" t="str">
        <f>TEXT(A37,"[hh]:mm:ss,00")</f>
        <v>34.35</v>
      </c>
      <c r="C37" s="130" t="str">
        <f>LEFT(B37,5)</f>
        <v>34.35</v>
      </c>
      <c r="D37" s="131">
        <f>ABS(LEFT(C37,2))</f>
        <v>34</v>
      </c>
      <c r="E37" s="131">
        <f>ABS(RIGHT(C37,2))</f>
        <v>35</v>
      </c>
      <c r="F37" s="132">
        <f>TIME(0,D37,E37)</f>
        <v>0.024016203703703703</v>
      </c>
    </row>
    <row r="38" spans="1:6" ht="12.75">
      <c r="A38" s="128" t="s">
        <v>815</v>
      </c>
      <c r="B38" s="129" t="str">
        <f>TEXT(A38,"[hh]:mm:ss,00")</f>
        <v>38.27</v>
      </c>
      <c r="C38" s="130" t="str">
        <f>LEFT(B38,5)</f>
        <v>38.27</v>
      </c>
      <c r="D38" s="131">
        <f>ABS(LEFT(C38,2))</f>
        <v>38</v>
      </c>
      <c r="E38" s="131">
        <f>ABS(RIGHT(C38,2))</f>
        <v>27</v>
      </c>
      <c r="F38" s="132">
        <f>TIME(0,D38,E38)</f>
        <v>0.02670138888888889</v>
      </c>
    </row>
    <row r="39" spans="1:6" ht="12.75">
      <c r="A39" s="128" t="s">
        <v>816</v>
      </c>
      <c r="B39" s="129" t="str">
        <f>TEXT(A39,"[hh]:mm:ss,00")</f>
        <v>43.07</v>
      </c>
      <c r="C39" s="130" t="str">
        <f>LEFT(B39,5)</f>
        <v>43.07</v>
      </c>
      <c r="D39" s="131">
        <f>ABS(LEFT(C39,2))</f>
        <v>43</v>
      </c>
      <c r="E39" s="131">
        <f>ABS(RIGHT(C39,2))</f>
        <v>7</v>
      </c>
      <c r="F39" s="132">
        <f>TIME(0,D39,E39)</f>
        <v>0.02994212962962963</v>
      </c>
    </row>
    <row r="40" spans="1:6" ht="12.75">
      <c r="A40" s="128" t="s">
        <v>817</v>
      </c>
      <c r="B40" s="129" t="str">
        <f>TEXT(A40,"[hh]:mm:ss,00")</f>
        <v>38.19</v>
      </c>
      <c r="C40" s="130" t="str">
        <f>LEFT(B40,5)</f>
        <v>38.19</v>
      </c>
      <c r="D40" s="131">
        <f>ABS(LEFT(C40,2))</f>
        <v>38</v>
      </c>
      <c r="E40" s="131">
        <f>ABS(RIGHT(C40,2))</f>
        <v>19</v>
      </c>
      <c r="F40" s="132">
        <f>TIME(0,D40,E40)</f>
        <v>0.026608796296296297</v>
      </c>
    </row>
    <row r="41" spans="1:6" ht="12.75">
      <c r="A41" s="128" t="s">
        <v>818</v>
      </c>
      <c r="B41" s="129" t="str">
        <f>TEXT(A41,"[hh]:mm:ss,00")</f>
        <v>37.54</v>
      </c>
      <c r="C41" s="130" t="str">
        <f>LEFT(B41,5)</f>
        <v>37.54</v>
      </c>
      <c r="D41" s="131">
        <f>ABS(LEFT(C41,2))</f>
        <v>37</v>
      </c>
      <c r="E41" s="131">
        <f>ABS(RIGHT(C41,2))</f>
        <v>54</v>
      </c>
      <c r="F41" s="132">
        <f>TIME(0,D41,E41)</f>
        <v>0.026319444444444444</v>
      </c>
    </row>
    <row r="42" spans="1:6" ht="12.75">
      <c r="A42" s="128" t="s">
        <v>819</v>
      </c>
      <c r="B42" s="129" t="str">
        <f>TEXT(A42,"[hh]:mm:ss,00")</f>
        <v>37.29</v>
      </c>
      <c r="C42" s="130" t="str">
        <f>LEFT(B42,5)</f>
        <v>37.29</v>
      </c>
      <c r="D42" s="131">
        <f>ABS(LEFT(C42,2))</f>
        <v>37</v>
      </c>
      <c r="E42" s="131">
        <f>ABS(RIGHT(C42,2))</f>
        <v>29</v>
      </c>
      <c r="F42" s="132">
        <f>TIME(0,D42,E42)</f>
        <v>0.026030092592592594</v>
      </c>
    </row>
    <row r="43" spans="1:6" ht="12.75">
      <c r="A43" s="128" t="s">
        <v>820</v>
      </c>
      <c r="B43" s="129" t="str">
        <f>TEXT(A43,"[hh]:mm:ss,00")</f>
        <v>30.43</v>
      </c>
      <c r="C43" s="130" t="str">
        <f>LEFT(B43,5)</f>
        <v>30.43</v>
      </c>
      <c r="D43" s="131">
        <f>ABS(LEFT(C43,2))</f>
        <v>30</v>
      </c>
      <c r="E43" s="131">
        <f>ABS(RIGHT(C43,2))</f>
        <v>43</v>
      </c>
      <c r="F43" s="132">
        <f>TIME(0,D43,E43)</f>
        <v>0.02133101851851852</v>
      </c>
    </row>
    <row r="44" spans="1:6" ht="12.75">
      <c r="A44" s="128" t="s">
        <v>821</v>
      </c>
      <c r="B44" s="129" t="str">
        <f>TEXT(A44,"[hh]:mm:ss,00")</f>
        <v>38.25</v>
      </c>
      <c r="C44" s="130" t="str">
        <f>LEFT(B44,5)</f>
        <v>38.25</v>
      </c>
      <c r="D44" s="131">
        <f>ABS(LEFT(C44,2))</f>
        <v>38</v>
      </c>
      <c r="E44" s="131">
        <f>ABS(RIGHT(C44,2))</f>
        <v>25</v>
      </c>
      <c r="F44" s="132">
        <f>TIME(0,D44,E44)</f>
        <v>0.026678240740740742</v>
      </c>
    </row>
    <row r="45" spans="1:6" ht="12.75">
      <c r="A45" s="128" t="s">
        <v>822</v>
      </c>
      <c r="B45" s="129" t="str">
        <f>TEXT(A45,"[hh]:mm:ss,00")</f>
        <v>40.46</v>
      </c>
      <c r="C45" s="130" t="str">
        <f>LEFT(B45,5)</f>
        <v>40.46</v>
      </c>
      <c r="D45" s="131">
        <f>ABS(LEFT(C45,2))</f>
        <v>40</v>
      </c>
      <c r="E45" s="131">
        <f>ABS(RIGHT(C45,2))</f>
        <v>46</v>
      </c>
      <c r="F45" s="132">
        <f>TIME(0,D45,E45)</f>
        <v>0.028310185185185185</v>
      </c>
    </row>
    <row r="46" spans="1:6" ht="12.75">
      <c r="A46" s="128" t="s">
        <v>823</v>
      </c>
      <c r="B46" s="129" t="str">
        <f>TEXT(A46,"[hh]:mm:ss,00")</f>
        <v>40.26</v>
      </c>
      <c r="C46" s="130" t="str">
        <f>LEFT(B46,5)</f>
        <v>40.26</v>
      </c>
      <c r="D46" s="131">
        <f>ABS(LEFT(C46,2))</f>
        <v>40</v>
      </c>
      <c r="E46" s="131">
        <f>ABS(RIGHT(C46,2))</f>
        <v>26</v>
      </c>
      <c r="F46" s="132">
        <f>TIME(0,D46,E46)</f>
        <v>0.028078703703703703</v>
      </c>
    </row>
    <row r="47" spans="1:6" ht="12.75">
      <c r="A47" s="128" t="s">
        <v>824</v>
      </c>
      <c r="B47" s="129" t="str">
        <f>TEXT(A47,"[hh]:mm:ss,00")</f>
        <v>33.48</v>
      </c>
      <c r="C47" s="130" t="str">
        <f>LEFT(B47,5)</f>
        <v>33.48</v>
      </c>
      <c r="D47" s="131">
        <f>ABS(LEFT(C47,2))</f>
        <v>33</v>
      </c>
      <c r="E47" s="131">
        <f>ABS(RIGHT(C47,2))</f>
        <v>48</v>
      </c>
      <c r="F47" s="132">
        <f>TIME(0,D47,E47)</f>
        <v>0.02347222222222222</v>
      </c>
    </row>
    <row r="48" spans="1:6" ht="12.75">
      <c r="A48" s="128" t="s">
        <v>825</v>
      </c>
      <c r="B48" s="129" t="str">
        <f>TEXT(A48,"[hh]:mm:ss,00")</f>
        <v>45.33</v>
      </c>
      <c r="C48" s="130" t="str">
        <f>LEFT(B48,5)</f>
        <v>45.33</v>
      </c>
      <c r="D48" s="131">
        <f>ABS(LEFT(C48,2))</f>
        <v>45</v>
      </c>
      <c r="E48" s="131">
        <f>ABS(RIGHT(C48,2))</f>
        <v>33</v>
      </c>
      <c r="F48" s="132">
        <f>TIME(0,D48,E48)</f>
        <v>0.03163194444444444</v>
      </c>
    </row>
    <row r="49" spans="1:6" ht="12.75">
      <c r="A49" s="128" t="s">
        <v>826</v>
      </c>
      <c r="B49" s="129" t="str">
        <f>TEXT(A49,"[hh]:mm:ss,00")</f>
        <v>35.57</v>
      </c>
      <c r="C49" s="130" t="str">
        <f>LEFT(B49,5)</f>
        <v>35.57</v>
      </c>
      <c r="D49" s="131">
        <f>ABS(LEFT(C49,2))</f>
        <v>35</v>
      </c>
      <c r="E49" s="131">
        <f>ABS(RIGHT(C49,2))</f>
        <v>57</v>
      </c>
      <c r="F49" s="132">
        <f>TIME(0,D49,E49)</f>
        <v>0.024965277777777777</v>
      </c>
    </row>
    <row r="50" spans="1:6" ht="12.75">
      <c r="A50" s="128" t="s">
        <v>827</v>
      </c>
      <c r="B50" s="129" t="str">
        <f>TEXT(A50,"[hh]:mm:ss,00")</f>
        <v>29.43</v>
      </c>
      <c r="C50" s="130" t="str">
        <f>LEFT(B50,5)</f>
        <v>29.43</v>
      </c>
      <c r="D50" s="131">
        <f>ABS(LEFT(C50,2))</f>
        <v>29</v>
      </c>
      <c r="E50" s="131">
        <f>ABS(RIGHT(C50,2))</f>
        <v>43</v>
      </c>
      <c r="F50" s="132">
        <f>TIME(0,D50,E50)</f>
        <v>0.020636574074074075</v>
      </c>
    </row>
    <row r="51" spans="1:6" ht="12.75">
      <c r="A51" s="128" t="s">
        <v>828</v>
      </c>
      <c r="B51" s="129" t="str">
        <f>TEXT(A51,"[hh]:mm:ss,00")</f>
        <v>38.21</v>
      </c>
      <c r="C51" s="130" t="str">
        <f>LEFT(B51,5)</f>
        <v>38.21</v>
      </c>
      <c r="D51" s="131">
        <f>ABS(LEFT(C51,2))</f>
        <v>38</v>
      </c>
      <c r="E51" s="131">
        <f>ABS(RIGHT(C51,2))</f>
        <v>21</v>
      </c>
      <c r="F51" s="132">
        <f>TIME(0,D51,E51)</f>
        <v>0.026631944444444444</v>
      </c>
    </row>
    <row r="52" spans="1:6" ht="12.75">
      <c r="A52" s="128" t="s">
        <v>829</v>
      </c>
      <c r="B52" s="129" t="str">
        <f>TEXT(A52,"[hh]:mm:ss,00")</f>
        <v>42.30</v>
      </c>
      <c r="C52" s="130" t="str">
        <f>LEFT(B52,5)</f>
        <v>42.30</v>
      </c>
      <c r="D52" s="131">
        <f>ABS(LEFT(C52,2))</f>
        <v>42</v>
      </c>
      <c r="E52" s="131">
        <f>ABS(RIGHT(C52,2))</f>
        <v>30</v>
      </c>
      <c r="F52" s="132">
        <f>TIME(0,D52,E52)</f>
        <v>0.029513888888888888</v>
      </c>
    </row>
    <row r="53" spans="1:6" ht="12.75">
      <c r="A53" s="128" t="s">
        <v>830</v>
      </c>
      <c r="B53" s="129" t="str">
        <f>TEXT(A53,"[hh]:mm:ss,00")</f>
        <v>43.48</v>
      </c>
      <c r="C53" s="130" t="str">
        <f>LEFT(B53,5)</f>
        <v>43.48</v>
      </c>
      <c r="D53" s="131">
        <f>ABS(LEFT(C53,2))</f>
        <v>43</v>
      </c>
      <c r="E53" s="131">
        <f>ABS(RIGHT(C53,2))</f>
        <v>48</v>
      </c>
      <c r="F53" s="132">
        <f>TIME(0,D53,E53)</f>
        <v>0.030416666666666668</v>
      </c>
    </row>
    <row r="54" spans="1:6" ht="12.75">
      <c r="A54" s="128" t="s">
        <v>831</v>
      </c>
      <c r="B54" s="129" t="str">
        <f>TEXT(A54,"[hh]:mm:ss,00")</f>
        <v>44.14</v>
      </c>
      <c r="C54" s="130" t="str">
        <f>LEFT(B54,5)</f>
        <v>44.14</v>
      </c>
      <c r="D54" s="131">
        <f>ABS(LEFT(C54,2))</f>
        <v>44</v>
      </c>
      <c r="E54" s="131">
        <f>ABS(RIGHT(C54,2))</f>
        <v>14</v>
      </c>
      <c r="F54" s="132">
        <f>TIME(0,D54,E54)</f>
        <v>0.03071759259259259</v>
      </c>
    </row>
    <row r="55" spans="1:6" ht="12.75">
      <c r="A55" s="128" t="s">
        <v>832</v>
      </c>
      <c r="B55" s="129" t="str">
        <f>TEXT(A55,"[hh]:mm:ss,00")</f>
        <v>45.36</v>
      </c>
      <c r="C55" s="130" t="str">
        <f>LEFT(B55,5)</f>
        <v>45.36</v>
      </c>
      <c r="D55" s="131">
        <f>ABS(LEFT(C55,2))</f>
        <v>45</v>
      </c>
      <c r="E55" s="131">
        <f>ABS(RIGHT(C55,2))</f>
        <v>36</v>
      </c>
      <c r="F55" s="132">
        <f>TIME(0,D55,E55)</f>
        <v>0.03166666666666667</v>
      </c>
    </row>
    <row r="56" spans="1:6" ht="12.75">
      <c r="A56" s="128" t="s">
        <v>833</v>
      </c>
      <c r="B56" s="129" t="str">
        <f>TEXT(A56,"[hh]:mm:ss,00")</f>
        <v>46.22</v>
      </c>
      <c r="C56" s="130" t="str">
        <f>LEFT(B56,5)</f>
        <v>46.22</v>
      </c>
      <c r="D56" s="131">
        <f>ABS(LEFT(C56,2))</f>
        <v>46</v>
      </c>
      <c r="E56" s="131">
        <f>ABS(RIGHT(C56,2))</f>
        <v>22</v>
      </c>
      <c r="F56" s="132">
        <f>TIME(0,D56,E56)</f>
        <v>0.032199074074074074</v>
      </c>
    </row>
    <row r="57" spans="1:6" ht="12.75">
      <c r="A57" s="128" t="s">
        <v>834</v>
      </c>
      <c r="B57" s="129" t="str">
        <f>TEXT(A57,"[hh]:mm:ss,00")</f>
        <v>47.34</v>
      </c>
      <c r="C57" s="130" t="str">
        <f>LEFT(B57,5)</f>
        <v>47.34</v>
      </c>
      <c r="D57" s="131">
        <f>ABS(LEFT(C57,2))</f>
        <v>47</v>
      </c>
      <c r="E57" s="131">
        <f>ABS(RIGHT(C57,2))</f>
        <v>34</v>
      </c>
      <c r="F57" s="132">
        <f>TIME(0,D57,E57)</f>
        <v>0.033032407407407406</v>
      </c>
    </row>
    <row r="58" spans="1:6" ht="12.75">
      <c r="A58" s="128" t="s">
        <v>835</v>
      </c>
      <c r="B58" s="129" t="str">
        <f>TEXT(A58,"[hh]:mm:ss,00")</f>
        <v>48.04</v>
      </c>
      <c r="C58" s="130" t="str">
        <f>LEFT(B58,5)</f>
        <v>48.04</v>
      </c>
      <c r="D58" s="131">
        <f>ABS(LEFT(C58,2))</f>
        <v>48</v>
      </c>
      <c r="E58" s="131">
        <f>ABS(RIGHT(C58,2))</f>
        <v>4</v>
      </c>
      <c r="F58" s="132">
        <f>TIME(0,D58,E58)</f>
        <v>0.03337962962962963</v>
      </c>
    </row>
    <row r="59" spans="1:6" ht="12.75">
      <c r="A59" s="128" t="s">
        <v>836</v>
      </c>
      <c r="B59" s="129" t="str">
        <f>TEXT(A59,"[hh]:mm:ss,00")</f>
        <v>48.40</v>
      </c>
      <c r="C59" s="130" t="str">
        <f>LEFT(B59,5)</f>
        <v>48.40</v>
      </c>
      <c r="D59" s="131">
        <f>ABS(LEFT(C59,2))</f>
        <v>48</v>
      </c>
      <c r="E59" s="131">
        <f>ABS(RIGHT(C59,2))</f>
        <v>40</v>
      </c>
      <c r="F59" s="132">
        <f>TIME(0,D59,E59)</f>
        <v>0.033796296296296297</v>
      </c>
    </row>
    <row r="60" spans="1:6" ht="12.75">
      <c r="A60" s="128" t="s">
        <v>837</v>
      </c>
      <c r="B60" s="129" t="str">
        <f>TEXT(A60,"[hh]:mm:ss,00")</f>
        <v>48.45</v>
      </c>
      <c r="C60" s="130" t="str">
        <f>LEFT(B60,5)</f>
        <v>48.45</v>
      </c>
      <c r="D60" s="131">
        <f>ABS(LEFT(C60,2))</f>
        <v>48</v>
      </c>
      <c r="E60" s="131">
        <f>ABS(RIGHT(C60,2))</f>
        <v>45</v>
      </c>
      <c r="F60" s="132">
        <f>TIME(0,D60,E60)</f>
        <v>0.033854166666666664</v>
      </c>
    </row>
    <row r="61" spans="1:6" ht="12.75">
      <c r="A61" s="128" t="s">
        <v>838</v>
      </c>
      <c r="B61" s="129" t="str">
        <f>TEXT(A61,"[hh]:mm:ss,00")</f>
        <v>49.55</v>
      </c>
      <c r="C61" s="130" t="str">
        <f>LEFT(B61,5)</f>
        <v>49.55</v>
      </c>
      <c r="D61" s="131">
        <f>ABS(LEFT(C61,2))</f>
        <v>49</v>
      </c>
      <c r="E61" s="131">
        <f>ABS(RIGHT(C61,2))</f>
        <v>55</v>
      </c>
      <c r="F61" s="132">
        <f>TIME(0,D61,E61)</f>
        <v>0.03466435185185185</v>
      </c>
    </row>
    <row r="62" spans="1:6" ht="12.75">
      <c r="A62" s="128" t="s">
        <v>839</v>
      </c>
      <c r="B62" s="129" t="str">
        <f>TEXT(A62,"[hh]:mm:ss,00")</f>
        <v>50.44</v>
      </c>
      <c r="C62" s="130" t="str">
        <f>LEFT(B62,5)</f>
        <v>50.44</v>
      </c>
      <c r="D62" s="131">
        <f>ABS(LEFT(C62,2))</f>
        <v>50</v>
      </c>
      <c r="E62" s="131">
        <f>ABS(RIGHT(C62,2))</f>
        <v>44</v>
      </c>
      <c r="F62" s="132">
        <f>TIME(0,D62,E62)</f>
        <v>0.03523148148148148</v>
      </c>
    </row>
    <row r="63" spans="1:6" ht="12.75">
      <c r="A63" s="128" t="s">
        <v>840</v>
      </c>
      <c r="B63" s="129" t="str">
        <f>TEXT(A63,"[hh]:mm:ss,00")</f>
        <v>51.36</v>
      </c>
      <c r="C63" s="130" t="str">
        <f>LEFT(B63,5)</f>
        <v>51.36</v>
      </c>
      <c r="D63" s="131">
        <f>ABS(LEFT(C63,2))</f>
        <v>51</v>
      </c>
      <c r="E63" s="131">
        <f>ABS(RIGHT(C63,2))</f>
        <v>36</v>
      </c>
      <c r="F63" s="132">
        <f>TIME(0,D63,E63)</f>
        <v>0.035833333333333335</v>
      </c>
    </row>
    <row r="64" spans="1:6" ht="12.75">
      <c r="A64" s="128" t="s">
        <v>841</v>
      </c>
      <c r="B64" s="129" t="str">
        <f>TEXT(A64,"[hh]:mm:ss,00")</f>
        <v>53.04</v>
      </c>
      <c r="C64" s="130" t="str">
        <f>LEFT(B64,5)</f>
        <v>53.04</v>
      </c>
      <c r="D64" s="131">
        <f>ABS(LEFT(C64,2))</f>
        <v>53</v>
      </c>
      <c r="E64" s="131">
        <f>ABS(RIGHT(C64,2))</f>
        <v>4</v>
      </c>
      <c r="F64" s="132">
        <f>TIME(0,D64,E64)</f>
        <v>0.03685185185185185</v>
      </c>
    </row>
    <row r="65" spans="1:6" ht="12.75">
      <c r="A65" s="128" t="s">
        <v>842</v>
      </c>
      <c r="B65" s="129" t="str">
        <f>TEXT(A65,"[hh]:mm:ss,00")</f>
        <v>53.12</v>
      </c>
      <c r="C65" s="130" t="str">
        <f>LEFT(B65,5)</f>
        <v>53.12</v>
      </c>
      <c r="D65" s="131">
        <f>ABS(LEFT(C65,2))</f>
        <v>53</v>
      </c>
      <c r="E65" s="131">
        <f>ABS(RIGHT(C65,2))</f>
        <v>12</v>
      </c>
      <c r="F65" s="132">
        <f>TIME(0,D65,E65)</f>
        <v>0.036944444444444446</v>
      </c>
    </row>
    <row r="66" spans="1:6" ht="12.75">
      <c r="A66" s="128" t="s">
        <v>843</v>
      </c>
      <c r="B66" s="129" t="str">
        <f>TEXT(A66,"[hh]:mm:ss,00")</f>
        <v>53.34</v>
      </c>
      <c r="C66" s="130" t="str">
        <f>LEFT(B66,5)</f>
        <v>53.34</v>
      </c>
      <c r="D66" s="131">
        <f>ABS(LEFT(C66,2))</f>
        <v>53</v>
      </c>
      <c r="E66" s="131">
        <f>ABS(RIGHT(C66,2))</f>
        <v>34</v>
      </c>
      <c r="F66" s="132">
        <f>TIME(0,D66,E66)</f>
        <v>0.03719907407407407</v>
      </c>
    </row>
    <row r="67" spans="1:6" ht="12.75">
      <c r="A67" s="128" t="s">
        <v>844</v>
      </c>
      <c r="B67" s="129" t="str">
        <f>TEXT(A67,"[hh]:mm:ss,00")</f>
        <v>53.54</v>
      </c>
      <c r="C67" s="130" t="str">
        <f>LEFT(B67,5)</f>
        <v>53.54</v>
      </c>
      <c r="D67" s="131">
        <f>ABS(LEFT(C67,2))</f>
        <v>53</v>
      </c>
      <c r="E67" s="131">
        <f>ABS(RIGHT(C67,2))</f>
        <v>54</v>
      </c>
      <c r="F67" s="132">
        <f>TIME(0,D67,E67)</f>
        <v>0.03743055555555556</v>
      </c>
    </row>
    <row r="68" spans="1:6" ht="12.75">
      <c r="A68" s="128" t="s">
        <v>845</v>
      </c>
      <c r="B68" s="129" t="str">
        <f>TEXT(A68,"[hh]:mm:ss,00")</f>
        <v>57.04</v>
      </c>
      <c r="C68" s="130" t="str">
        <f>LEFT(B68,5)</f>
        <v>57.04</v>
      </c>
      <c r="D68" s="131">
        <f>ABS(LEFT(C68,2))</f>
        <v>57</v>
      </c>
      <c r="E68" s="131">
        <f>ABS(RIGHT(C68,2))</f>
        <v>4</v>
      </c>
      <c r="F68" s="132">
        <f>TIME(0,D68,E68)</f>
        <v>0.03962962962962963</v>
      </c>
    </row>
    <row r="69" spans="1:6" ht="12.75">
      <c r="A69" s="128" t="s">
        <v>846</v>
      </c>
      <c r="B69" s="129" t="str">
        <f>TEXT(A69,"[hh]:mm:ss,00")</f>
        <v>59.00</v>
      </c>
      <c r="C69" s="130" t="str">
        <f>LEFT(B69,5)</f>
        <v>59.00</v>
      </c>
      <c r="D69" s="131">
        <f>ABS(LEFT(C69,2))</f>
        <v>59</v>
      </c>
      <c r="E69" s="131">
        <f>ABS(RIGHT(C69,2))</f>
        <v>0</v>
      </c>
      <c r="F69" s="132">
        <f>TIME(0,D69,E69)</f>
        <v>0.04097222222222222</v>
      </c>
    </row>
    <row r="70" spans="1:6" ht="12.75">
      <c r="A70" s="128" t="s">
        <v>847</v>
      </c>
      <c r="B70" s="129" t="str">
        <f>TEXT(A70,"[hh]:mm:ss,00")</f>
        <v>60.26</v>
      </c>
      <c r="C70" s="130" t="str">
        <f>LEFT(B70,5)</f>
        <v>60.26</v>
      </c>
      <c r="D70" s="131">
        <f>ABS(LEFT(C70,2))</f>
        <v>60</v>
      </c>
      <c r="E70" s="131">
        <f>ABS(RIGHT(C70,2))</f>
        <v>26</v>
      </c>
      <c r="F70" s="132">
        <f>TIME(0,D70,E70)</f>
        <v>0.04196759259259259</v>
      </c>
    </row>
    <row r="71" spans="1:6" ht="12.75">
      <c r="A71" s="128" t="s">
        <v>848</v>
      </c>
      <c r="B71" s="129" t="str">
        <f>TEXT(A71,"[hh]:mm:ss,00")</f>
        <v>61.28</v>
      </c>
      <c r="C71" s="130" t="str">
        <f>LEFT(B71,5)</f>
        <v>61.28</v>
      </c>
      <c r="D71" s="131">
        <f>ABS(LEFT(C71,2))</f>
        <v>61</v>
      </c>
      <c r="E71" s="131">
        <f>ABS(RIGHT(C71,2))</f>
        <v>28</v>
      </c>
      <c r="F71" s="132">
        <f>TIME(0,D71,E71)</f>
        <v>0.04268518518518519</v>
      </c>
    </row>
    <row r="72" spans="1:6" ht="12.75">
      <c r="A72" s="128" t="s">
        <v>849</v>
      </c>
      <c r="B72" s="129" t="str">
        <f>TEXT(A72,"[hh]:mm:ss,00")</f>
        <v>69.16</v>
      </c>
      <c r="C72" s="130" t="str">
        <f>LEFT(B72,5)</f>
        <v>69.16</v>
      </c>
      <c r="D72" s="131">
        <f>ABS(LEFT(C72,2))</f>
        <v>69</v>
      </c>
      <c r="E72" s="131">
        <f>ABS(RIGHT(C72,2))</f>
        <v>16</v>
      </c>
      <c r="F72" s="132">
        <f>TIME(0,D72,E72)</f>
        <v>0.048101851851851854</v>
      </c>
    </row>
    <row r="73" spans="1:6" ht="12.75">
      <c r="A73" s="128" t="s">
        <v>850</v>
      </c>
      <c r="B73" s="129" t="str">
        <f>TEXT(A73,"[hh]:mm:ss,00")</f>
        <v>39.17</v>
      </c>
      <c r="C73" s="130" t="str">
        <f>LEFT(B73,5)</f>
        <v>39.17</v>
      </c>
      <c r="D73" s="131">
        <f>ABS(LEFT(C73,2))</f>
        <v>39</v>
      </c>
      <c r="E73" s="131">
        <f>ABS(RIGHT(C73,2))</f>
        <v>17</v>
      </c>
      <c r="F73" s="132">
        <f>TIME(0,D73,E73)</f>
        <v>0.027280092592592592</v>
      </c>
    </row>
    <row r="74" spans="1:6" ht="12.75">
      <c r="A74" s="128" t="s">
        <v>851</v>
      </c>
      <c r="B74" s="129" t="str">
        <f>TEXT(A74,"[hh]:mm:ss,00")</f>
        <v>41.15</v>
      </c>
      <c r="C74" s="130" t="str">
        <f>LEFT(B74,5)</f>
        <v>41.15</v>
      </c>
      <c r="D74" s="131">
        <f>ABS(LEFT(C74,2))</f>
        <v>41</v>
      </c>
      <c r="E74" s="131">
        <f>ABS(RIGHT(C74,2))</f>
        <v>15</v>
      </c>
      <c r="F74" s="132">
        <f>TIME(0,D74,E74)</f>
        <v>0.028645833333333332</v>
      </c>
    </row>
    <row r="75" spans="1:6" ht="12.75">
      <c r="A75" s="128" t="s">
        <v>852</v>
      </c>
      <c r="B75" s="129" t="str">
        <f>TEXT(A75,"[hh]:mm:ss,00")</f>
        <v>41.38</v>
      </c>
      <c r="C75" s="130" t="str">
        <f>LEFT(B75,5)</f>
        <v>41.38</v>
      </c>
      <c r="D75" s="131">
        <f>ABS(LEFT(C75,2))</f>
        <v>41</v>
      </c>
      <c r="E75" s="131">
        <f>ABS(RIGHT(C75,2))</f>
        <v>38</v>
      </c>
      <c r="F75" s="132">
        <f>TIME(0,D75,E75)</f>
        <v>0.028912037037037038</v>
      </c>
    </row>
    <row r="76" spans="1:6" ht="12.75">
      <c r="A76" s="128" t="s">
        <v>853</v>
      </c>
      <c r="B76" s="129" t="str">
        <f>TEXT(A76,"[hh]:mm:ss,00")</f>
        <v>42.24</v>
      </c>
      <c r="C76" s="130" t="str">
        <f>LEFT(B76,5)</f>
        <v>42.24</v>
      </c>
      <c r="D76" s="131">
        <f>ABS(LEFT(C76,2))</f>
        <v>42</v>
      </c>
      <c r="E76" s="131">
        <f>ABS(RIGHT(C76,2))</f>
        <v>24</v>
      </c>
      <c r="F76" s="132">
        <f>TIME(0,D76,E76)</f>
        <v>0.029444444444444443</v>
      </c>
    </row>
    <row r="77" spans="1:6" ht="12.75">
      <c r="A77" s="128" t="s">
        <v>854</v>
      </c>
      <c r="B77" s="129" t="str">
        <f>TEXT(A77,"[hh]:mm:ss,00")</f>
        <v>42.37</v>
      </c>
      <c r="C77" s="130" t="str">
        <f>LEFT(B77,5)</f>
        <v>42.37</v>
      </c>
      <c r="D77" s="131">
        <f>ABS(LEFT(C77,2))</f>
        <v>42</v>
      </c>
      <c r="E77" s="131">
        <f>ABS(RIGHT(C77,2))</f>
        <v>37</v>
      </c>
      <c r="F77" s="132">
        <f>TIME(0,D77,E77)</f>
        <v>0.029594907407407407</v>
      </c>
    </row>
    <row r="78" spans="1:6" ht="12.75">
      <c r="A78" s="128" t="s">
        <v>855</v>
      </c>
      <c r="B78" s="129" t="str">
        <f>TEXT(A78,"[hh]:mm:ss,00")</f>
        <v>45.28</v>
      </c>
      <c r="C78" s="130" t="str">
        <f>LEFT(B78,5)</f>
        <v>45.28</v>
      </c>
      <c r="D78" s="131">
        <f>ABS(LEFT(C78,2))</f>
        <v>45</v>
      </c>
      <c r="E78" s="131">
        <f>ABS(RIGHT(C78,2))</f>
        <v>28</v>
      </c>
      <c r="F78" s="132">
        <f>TIME(0,D78,E78)</f>
        <v>0.031574074074074074</v>
      </c>
    </row>
    <row r="79" spans="1:6" ht="12.75">
      <c r="A79" s="128" t="s">
        <v>856</v>
      </c>
      <c r="B79" s="129" t="str">
        <f>TEXT(A79,"[hh]:mm:ss,00")</f>
        <v>45.54</v>
      </c>
      <c r="C79" s="130" t="str">
        <f>LEFT(B79,5)</f>
        <v>45.54</v>
      </c>
      <c r="D79" s="131">
        <f>ABS(LEFT(C79,2))</f>
        <v>45</v>
      </c>
      <c r="E79" s="131">
        <f>ABS(RIGHT(C79,2))</f>
        <v>54</v>
      </c>
      <c r="F79" s="132">
        <f>TIME(0,D79,E79)</f>
        <v>0.031875</v>
      </c>
    </row>
    <row r="80" spans="1:6" ht="12.75">
      <c r="A80" s="128" t="s">
        <v>857</v>
      </c>
      <c r="B80" s="129" t="str">
        <f>TEXT(A80,"[hh]:mm:ss,00")</f>
        <v>47.36</v>
      </c>
      <c r="C80" s="130" t="str">
        <f>LEFT(B80,5)</f>
        <v>47.36</v>
      </c>
      <c r="D80" s="131">
        <f>ABS(LEFT(C80,2))</f>
        <v>47</v>
      </c>
      <c r="E80" s="131">
        <f>ABS(RIGHT(C80,2))</f>
        <v>36</v>
      </c>
      <c r="F80" s="132">
        <f>TIME(0,D80,E80)</f>
        <v>0.03305555555555555</v>
      </c>
    </row>
    <row r="81" spans="1:6" ht="12.75">
      <c r="A81" s="128" t="s">
        <v>858</v>
      </c>
      <c r="B81" s="129" t="str">
        <f>TEXT(A81,"[hh]:mm:ss,00")</f>
        <v>48.06</v>
      </c>
      <c r="C81" s="130" t="str">
        <f>LEFT(B81,5)</f>
        <v>48.06</v>
      </c>
      <c r="D81" s="131">
        <f>ABS(LEFT(C81,2))</f>
        <v>48</v>
      </c>
      <c r="E81" s="131">
        <f>ABS(RIGHT(C81,2))</f>
        <v>6</v>
      </c>
      <c r="F81" s="132">
        <f>TIME(0,D81,E81)</f>
        <v>0.03340277777777778</v>
      </c>
    </row>
    <row r="82" spans="1:6" ht="12.75">
      <c r="A82" s="128" t="s">
        <v>859</v>
      </c>
      <c r="B82" s="129" t="str">
        <f>TEXT(A82,"[hh]:mm:ss,00")</f>
        <v>48.29</v>
      </c>
      <c r="C82" s="130" t="str">
        <f>LEFT(B82,5)</f>
        <v>48.29</v>
      </c>
      <c r="D82" s="131">
        <f>ABS(LEFT(C82,2))</f>
        <v>48</v>
      </c>
      <c r="E82" s="131">
        <f>ABS(RIGHT(C82,2))</f>
        <v>29</v>
      </c>
      <c r="F82" s="132">
        <f>TIME(0,D82,E82)</f>
        <v>0.03366898148148148</v>
      </c>
    </row>
    <row r="83" spans="1:6" ht="12.75">
      <c r="A83" s="128" t="s">
        <v>860</v>
      </c>
      <c r="B83" s="129" t="str">
        <f>TEXT(A83,"[hh]:mm:ss,00")</f>
        <v>48.47</v>
      </c>
      <c r="C83" s="130" t="str">
        <f>LEFT(B83,5)</f>
        <v>48.47</v>
      </c>
      <c r="D83" s="131">
        <f>ABS(LEFT(C83,2))</f>
        <v>48</v>
      </c>
      <c r="E83" s="131">
        <f>ABS(RIGHT(C83,2))</f>
        <v>47</v>
      </c>
      <c r="F83" s="132">
        <f>TIME(0,D83,E83)</f>
        <v>0.03387731481481481</v>
      </c>
    </row>
    <row r="84" spans="1:6" ht="12.75">
      <c r="A84" s="128" t="s">
        <v>861</v>
      </c>
      <c r="B84" s="129" t="str">
        <f>TEXT(A84,"[hh]:mm:ss,00")</f>
        <v>49.58</v>
      </c>
      <c r="C84" s="130" t="str">
        <f>LEFT(B84,5)</f>
        <v>49.58</v>
      </c>
      <c r="D84" s="131">
        <f>ABS(LEFT(C84,2))</f>
        <v>49</v>
      </c>
      <c r="E84" s="131">
        <f>ABS(RIGHT(C84,2))</f>
        <v>58</v>
      </c>
      <c r="F84" s="132">
        <f>TIME(0,D84,E84)</f>
        <v>0.03469907407407408</v>
      </c>
    </row>
    <row r="85" spans="1:6" ht="12.75">
      <c r="A85" s="128" t="s">
        <v>862</v>
      </c>
      <c r="B85" s="129" t="str">
        <f>TEXT(A85,"[hh]:mm:ss,00")</f>
        <v>50.10</v>
      </c>
      <c r="C85" s="130" t="str">
        <f>LEFT(B85,5)</f>
        <v>50.10</v>
      </c>
      <c r="D85" s="131">
        <f>ABS(LEFT(C85,2))</f>
        <v>50</v>
      </c>
      <c r="E85" s="131">
        <f>ABS(RIGHT(C85,2))</f>
        <v>10</v>
      </c>
      <c r="F85" s="132">
        <f>TIME(0,D85,E85)</f>
        <v>0.034837962962962966</v>
      </c>
    </row>
    <row r="86" spans="1:6" ht="12.75">
      <c r="A86" s="128" t="s">
        <v>863</v>
      </c>
      <c r="B86" s="129" t="str">
        <f>TEXT(A86,"[hh]:mm:ss,00")</f>
        <v>50.51</v>
      </c>
      <c r="C86" s="130" t="str">
        <f>LEFT(B86,5)</f>
        <v>50.51</v>
      </c>
      <c r="D86" s="131">
        <f>ABS(LEFT(C86,2))</f>
        <v>50</v>
      </c>
      <c r="E86" s="131">
        <f>ABS(RIGHT(C86,2))</f>
        <v>51</v>
      </c>
      <c r="F86" s="132">
        <f>TIME(0,D86,E86)</f>
        <v>0.0353125</v>
      </c>
    </row>
    <row r="87" spans="1:6" ht="12.75">
      <c r="A87" s="128" t="s">
        <v>864</v>
      </c>
      <c r="B87" s="129" t="str">
        <f>TEXT(A87,"[hh]:mm:ss,00")</f>
        <v>51.31</v>
      </c>
      <c r="C87" s="130" t="str">
        <f>LEFT(B87,5)</f>
        <v>51.31</v>
      </c>
      <c r="D87" s="131">
        <f>ABS(LEFT(C87,2))</f>
        <v>51</v>
      </c>
      <c r="E87" s="131">
        <f>ABS(RIGHT(C87,2))</f>
        <v>31</v>
      </c>
      <c r="F87" s="132">
        <f>TIME(0,D87,E87)</f>
        <v>0.03577546296296296</v>
      </c>
    </row>
    <row r="88" spans="1:6" ht="12.75">
      <c r="A88" s="128" t="s">
        <v>865</v>
      </c>
      <c r="B88" s="129" t="str">
        <f>TEXT(A88,"[hh]:mm:ss,00")</f>
        <v>51.54</v>
      </c>
      <c r="C88" s="130" t="str">
        <f>LEFT(B88,5)</f>
        <v>51.54</v>
      </c>
      <c r="D88" s="131">
        <f>ABS(LEFT(C88,2))</f>
        <v>51</v>
      </c>
      <c r="E88" s="131">
        <f>ABS(RIGHT(C88,2))</f>
        <v>54</v>
      </c>
      <c r="F88" s="132">
        <f>TIME(0,D88,E88)</f>
        <v>0.036041666666666666</v>
      </c>
    </row>
    <row r="89" spans="1:6" ht="12.75">
      <c r="A89" s="128" t="s">
        <v>866</v>
      </c>
      <c r="B89" s="129" t="str">
        <f>TEXT(A89,"[hh]:mm:ss,00")</f>
        <v>52.15</v>
      </c>
      <c r="C89" s="130" t="str">
        <f>LEFT(B89,5)</f>
        <v>52.15</v>
      </c>
      <c r="D89" s="131">
        <f>ABS(LEFT(C89,2))</f>
        <v>52</v>
      </c>
      <c r="E89" s="131">
        <f>ABS(RIGHT(C89,2))</f>
        <v>15</v>
      </c>
      <c r="F89" s="132">
        <f>TIME(0,D89,E89)</f>
        <v>0.036284722222222225</v>
      </c>
    </row>
    <row r="90" spans="1:6" ht="12.75">
      <c r="A90" s="128" t="s">
        <v>867</v>
      </c>
      <c r="B90" s="129" t="str">
        <f>TEXT(A90,"[hh]:mm:ss,00")</f>
        <v>53.05</v>
      </c>
      <c r="C90" s="130" t="str">
        <f>LEFT(B90,5)</f>
        <v>53.05</v>
      </c>
      <c r="D90" s="131">
        <f>ABS(LEFT(C90,2))</f>
        <v>53</v>
      </c>
      <c r="E90" s="131">
        <f>ABS(RIGHT(C90,2))</f>
        <v>5</v>
      </c>
      <c r="F90" s="132">
        <f>TIME(0,D90,E90)</f>
        <v>0.036863425925925924</v>
      </c>
    </row>
    <row r="91" spans="1:6" ht="12.75">
      <c r="A91" s="128" t="s">
        <v>868</v>
      </c>
      <c r="B91" s="129" t="str">
        <f>TEXT(A91,"[hh]:mm:ss,00")</f>
        <v>54.10</v>
      </c>
      <c r="C91" s="130" t="str">
        <f>LEFT(B91,5)</f>
        <v>54.10</v>
      </c>
      <c r="D91" s="131">
        <f>ABS(LEFT(C91,2))</f>
        <v>54</v>
      </c>
      <c r="E91" s="131">
        <f>ABS(RIGHT(C91,2))</f>
        <v>10</v>
      </c>
      <c r="F91" s="132">
        <f>TIME(0,D91,E91)</f>
        <v>0.03761574074074074</v>
      </c>
    </row>
    <row r="92" spans="1:6" ht="12.75">
      <c r="A92" s="128" t="s">
        <v>869</v>
      </c>
      <c r="B92" s="129" t="str">
        <f>TEXT(A92,"[hh]:mm:ss,00")</f>
        <v>54.23</v>
      </c>
      <c r="C92" s="130" t="str">
        <f>LEFT(B92,5)</f>
        <v>54.23</v>
      </c>
      <c r="D92" s="131">
        <f>ABS(LEFT(C92,2))</f>
        <v>54</v>
      </c>
      <c r="E92" s="131">
        <f>ABS(RIGHT(C92,2))</f>
        <v>23</v>
      </c>
      <c r="F92" s="132">
        <f>TIME(0,D92,E92)</f>
        <v>0.037766203703703705</v>
      </c>
    </row>
    <row r="93" spans="1:6" ht="12.75">
      <c r="A93" s="128" t="s">
        <v>870</v>
      </c>
      <c r="B93" s="129" t="str">
        <f>TEXT(A93,"[hh]:mm:ss,00")</f>
        <v>54.31</v>
      </c>
      <c r="C93" s="130" t="str">
        <f>LEFT(B93,5)</f>
        <v>54.31</v>
      </c>
      <c r="D93" s="131">
        <f>ABS(LEFT(C93,2))</f>
        <v>54</v>
      </c>
      <c r="E93" s="131">
        <f>ABS(RIGHT(C93,2))</f>
        <v>31</v>
      </c>
      <c r="F93" s="132">
        <f>TIME(0,D93,E93)</f>
        <v>0.03785879629629629</v>
      </c>
    </row>
    <row r="94" spans="1:6" ht="12.75">
      <c r="A94" s="128" t="s">
        <v>871</v>
      </c>
      <c r="B94" s="129" t="str">
        <f>TEXT(A94,"[hh]:mm:ss,00")</f>
        <v>55.16</v>
      </c>
      <c r="C94" s="130" t="str">
        <f>LEFT(B94,5)</f>
        <v>55.16</v>
      </c>
      <c r="D94" s="131">
        <f>ABS(LEFT(C94,2))</f>
        <v>55</v>
      </c>
      <c r="E94" s="131">
        <f>ABS(RIGHT(C94,2))</f>
        <v>16</v>
      </c>
      <c r="F94" s="132">
        <f>TIME(0,D94,E94)</f>
        <v>0.03837962962962963</v>
      </c>
    </row>
    <row r="95" spans="1:6" ht="12.75">
      <c r="A95" s="128" t="s">
        <v>872</v>
      </c>
      <c r="B95" s="129" t="str">
        <f>TEXT(A95,"[hh]:mm:ss,00")</f>
        <v>57.18</v>
      </c>
      <c r="C95" s="130" t="str">
        <f>LEFT(B95,5)</f>
        <v>57.18</v>
      </c>
      <c r="D95" s="131">
        <f>ABS(LEFT(C95,2))</f>
        <v>57</v>
      </c>
      <c r="E95" s="131">
        <f>ABS(RIGHT(C95,2))</f>
        <v>18</v>
      </c>
      <c r="F95" s="132">
        <f>TIME(0,D95,E95)</f>
        <v>0.03979166666666667</v>
      </c>
    </row>
    <row r="96" spans="1:6" ht="12.75">
      <c r="A96" s="128" t="s">
        <v>873</v>
      </c>
      <c r="B96" s="129" t="str">
        <f>TEXT(A96,"[hh]:mm:ss,00")</f>
        <v>57.56</v>
      </c>
      <c r="C96" s="130" t="str">
        <f>LEFT(B96,5)</f>
        <v>57.56</v>
      </c>
      <c r="D96" s="131">
        <f>ABS(LEFT(C96,2))</f>
        <v>57</v>
      </c>
      <c r="E96" s="131">
        <f>ABS(RIGHT(C96,2))</f>
        <v>56</v>
      </c>
      <c r="F96" s="132">
        <f>TIME(0,D96,E96)</f>
        <v>0.04023148148148148</v>
      </c>
    </row>
    <row r="97" spans="1:6" ht="12.75">
      <c r="A97" s="128" t="s">
        <v>874</v>
      </c>
      <c r="B97" s="129" t="str">
        <f>TEXT(A97,"[hh]:mm:ss,00")</f>
        <v>58.04</v>
      </c>
      <c r="C97" s="130" t="str">
        <f>LEFT(B97,5)</f>
        <v>58.04</v>
      </c>
      <c r="D97" s="131">
        <f>ABS(LEFT(C97,2))</f>
        <v>58</v>
      </c>
      <c r="E97" s="131">
        <f>ABS(RIGHT(C97,2))</f>
        <v>4</v>
      </c>
      <c r="F97" s="132">
        <f>TIME(0,D97,E97)</f>
        <v>0.040324074074074075</v>
      </c>
    </row>
    <row r="98" spans="1:6" ht="12.75">
      <c r="A98" s="128" t="s">
        <v>875</v>
      </c>
      <c r="B98" s="129" t="str">
        <f>TEXT(A98,"[hh]:mm:ss,00")</f>
        <v>58.15</v>
      </c>
      <c r="C98" s="130" t="str">
        <f>LEFT(B98,5)</f>
        <v>58.15</v>
      </c>
      <c r="D98" s="131">
        <f>ABS(LEFT(C98,2))</f>
        <v>58</v>
      </c>
      <c r="E98" s="131">
        <f>ABS(RIGHT(C98,2))</f>
        <v>15</v>
      </c>
      <c r="F98" s="132">
        <f>TIME(0,D98,E98)</f>
        <v>0.04045138888888889</v>
      </c>
    </row>
    <row r="99" spans="1:6" ht="12.75">
      <c r="A99" s="128" t="s">
        <v>876</v>
      </c>
      <c r="B99" s="129" t="str">
        <f>TEXT(A99,"[hh]:mm:ss,00")</f>
        <v>58.47</v>
      </c>
      <c r="C99" s="130" t="str">
        <f>LEFT(B99,5)</f>
        <v>58.47</v>
      </c>
      <c r="D99" s="131">
        <f>ABS(LEFT(C99,2))</f>
        <v>58</v>
      </c>
      <c r="E99" s="131">
        <f>ABS(RIGHT(C99,2))</f>
        <v>47</v>
      </c>
      <c r="F99" s="132">
        <f>TIME(0,D99,E99)</f>
        <v>0.04082175925925926</v>
      </c>
    </row>
    <row r="100" spans="1:6" ht="12.75">
      <c r="A100" s="128" t="s">
        <v>877</v>
      </c>
      <c r="B100" s="129" t="str">
        <f>TEXT(A100,"[hh]:mm:ss,00")</f>
        <v>60.32</v>
      </c>
      <c r="C100" s="130" t="str">
        <f>LEFT(B100,5)</f>
        <v>60.32</v>
      </c>
      <c r="D100" s="131">
        <f>ABS(LEFT(C100,2))</f>
        <v>60</v>
      </c>
      <c r="E100" s="131">
        <f>ABS(RIGHT(C100,2))</f>
        <v>32</v>
      </c>
      <c r="F100" s="132">
        <f>TIME(0,D100,E100)</f>
        <v>0.04203703703703704</v>
      </c>
    </row>
    <row r="101" spans="1:6" ht="12.75">
      <c r="A101" s="128" t="s">
        <v>878</v>
      </c>
      <c r="B101" s="129" t="str">
        <f>TEXT(A101,"[hh]:mm:ss,00")</f>
        <v>61.24</v>
      </c>
      <c r="C101" s="130" t="str">
        <f>LEFT(B101,5)</f>
        <v>61.24</v>
      </c>
      <c r="D101" s="131">
        <f>ABS(LEFT(C101,2))</f>
        <v>61</v>
      </c>
      <c r="E101" s="131">
        <f>ABS(RIGHT(C101,2))</f>
        <v>24</v>
      </c>
      <c r="F101" s="132">
        <f>TIME(0,D101,E101)</f>
        <v>0.042638888888888886</v>
      </c>
    </row>
    <row r="102" spans="1:6" ht="12.75">
      <c r="A102" s="128" t="s">
        <v>878</v>
      </c>
      <c r="B102" s="129" t="str">
        <f>TEXT(A102,"[hh]:mm:ss,00")</f>
        <v>61.24</v>
      </c>
      <c r="C102" s="130" t="str">
        <f>LEFT(B102,5)</f>
        <v>61.24</v>
      </c>
      <c r="D102" s="131">
        <f>ABS(LEFT(C102,2))</f>
        <v>61</v>
      </c>
      <c r="E102" s="131">
        <f>ABS(RIGHT(C102,2))</f>
        <v>24</v>
      </c>
      <c r="F102" s="132">
        <f>TIME(0,D102,E102)</f>
        <v>0.042638888888888886</v>
      </c>
    </row>
    <row r="103" spans="1:6" ht="12.75">
      <c r="A103" s="128" t="s">
        <v>879</v>
      </c>
      <c r="B103" s="129" t="str">
        <f>TEXT(A103,"[hh]:mm:ss,00")</f>
        <v>68.35</v>
      </c>
      <c r="C103" s="130" t="str">
        <f>LEFT(B103,5)</f>
        <v>68.35</v>
      </c>
      <c r="D103" s="131">
        <f>ABS(LEFT(C103,2))</f>
        <v>68</v>
      </c>
      <c r="E103" s="131">
        <f>ABS(RIGHT(C103,2))</f>
        <v>35</v>
      </c>
      <c r="F103" s="132">
        <f>TIME(0,D103,E103)</f>
        <v>0.04762731481481482</v>
      </c>
    </row>
    <row r="104" spans="1:6" ht="12.75">
      <c r="A104" s="128" t="s">
        <v>880</v>
      </c>
      <c r="B104" s="129" t="str">
        <f>TEXT(A104,"[hh]:mm:ss,00")</f>
        <v>83.11</v>
      </c>
      <c r="C104" s="130" t="str">
        <f>LEFT(B104,5)</f>
        <v>83.11</v>
      </c>
      <c r="D104" s="131">
        <f>ABS(LEFT(C104,2))</f>
        <v>83</v>
      </c>
      <c r="E104" s="131">
        <f>ABS(RIGHT(C104,2))</f>
        <v>11</v>
      </c>
      <c r="F104" s="132">
        <f>TIME(0,D104,E104)</f>
        <v>0.0577662037037037</v>
      </c>
    </row>
    <row r="105" spans="1:6" ht="12.75">
      <c r="A105" s="128" t="s">
        <v>881</v>
      </c>
      <c r="B105" s="129" t="str">
        <f>TEXT(A105,"[hh]:mm:ss,00")</f>
        <v>43.40</v>
      </c>
      <c r="C105" s="130" t="str">
        <f>LEFT(B105,5)</f>
        <v>43.40</v>
      </c>
      <c r="D105" s="131">
        <f>ABS(LEFT(C105,2))</f>
        <v>43</v>
      </c>
      <c r="E105" s="131">
        <f>ABS(RIGHT(C105,2))</f>
        <v>40</v>
      </c>
      <c r="F105" s="132">
        <f>TIME(0,D105,E105)</f>
        <v>0.030324074074074073</v>
      </c>
    </row>
    <row r="106" spans="1:6" ht="12.75">
      <c r="A106" s="128" t="s">
        <v>882</v>
      </c>
      <c r="B106" s="129" t="str">
        <f>TEXT(A106,"[hh]:mm:ss,00")</f>
        <v>48.44</v>
      </c>
      <c r="C106" s="130" t="str">
        <f>LEFT(B106,5)</f>
        <v>48.44</v>
      </c>
      <c r="D106" s="131">
        <f>ABS(LEFT(C106,2))</f>
        <v>48</v>
      </c>
      <c r="E106" s="131">
        <f>ABS(RIGHT(C106,2))</f>
        <v>44</v>
      </c>
      <c r="F106" s="132">
        <f>TIME(0,D106,E106)</f>
        <v>0.03384259259259259</v>
      </c>
    </row>
    <row r="107" spans="1:6" ht="12.75">
      <c r="A107" s="128" t="s">
        <v>883</v>
      </c>
      <c r="B107" s="129" t="str">
        <f>TEXT(A107,"[hh]:mm:ss,00")</f>
        <v>49.12</v>
      </c>
      <c r="C107" s="130" t="str">
        <f>LEFT(B107,5)</f>
        <v>49.12</v>
      </c>
      <c r="D107" s="131">
        <f>ABS(LEFT(C107,2))</f>
        <v>49</v>
      </c>
      <c r="E107" s="131">
        <f>ABS(RIGHT(C107,2))</f>
        <v>12</v>
      </c>
      <c r="F107" s="132">
        <f>TIME(0,D107,E107)</f>
        <v>0.034166666666666665</v>
      </c>
    </row>
    <row r="108" spans="1:6" ht="12.75">
      <c r="A108" s="128" t="s">
        <v>884</v>
      </c>
      <c r="B108" s="129" t="str">
        <f>TEXT(A108,"[hh]:mm:ss,00")</f>
        <v>49.41</v>
      </c>
      <c r="C108" s="130" t="str">
        <f>LEFT(B108,5)</f>
        <v>49.41</v>
      </c>
      <c r="D108" s="131">
        <f>ABS(LEFT(C108,2))</f>
        <v>49</v>
      </c>
      <c r="E108" s="131">
        <f>ABS(RIGHT(C108,2))</f>
        <v>41</v>
      </c>
      <c r="F108" s="132">
        <f>TIME(0,D108,E108)</f>
        <v>0.03450231481481481</v>
      </c>
    </row>
    <row r="109" spans="1:6" ht="12.75">
      <c r="A109" s="128" t="s">
        <v>885</v>
      </c>
      <c r="B109" s="129" t="str">
        <f>TEXT(A109,"[hh]:mm:ss,00")</f>
        <v>49.52</v>
      </c>
      <c r="C109" s="130" t="str">
        <f>LEFT(B109,5)</f>
        <v>49.52</v>
      </c>
      <c r="D109" s="131">
        <f>ABS(LEFT(C109,2))</f>
        <v>49</v>
      </c>
      <c r="E109" s="131">
        <f>ABS(RIGHT(C109,2))</f>
        <v>52</v>
      </c>
      <c r="F109" s="132">
        <f>TIME(0,D109,E109)</f>
        <v>0.03462962962962963</v>
      </c>
    </row>
    <row r="110" spans="1:6" ht="12.75">
      <c r="A110" s="128" t="s">
        <v>886</v>
      </c>
      <c r="B110" s="129" t="str">
        <f>TEXT(A110,"[hh]:mm:ss,00")</f>
        <v>50.28</v>
      </c>
      <c r="C110" s="130" t="str">
        <f>LEFT(B110,5)</f>
        <v>50.28</v>
      </c>
      <c r="D110" s="131">
        <f>ABS(LEFT(C110,2))</f>
        <v>50</v>
      </c>
      <c r="E110" s="131">
        <f>ABS(RIGHT(C110,2))</f>
        <v>28</v>
      </c>
      <c r="F110" s="132">
        <f>TIME(0,D110,E110)</f>
        <v>0.0350462962962963</v>
      </c>
    </row>
    <row r="111" spans="1:6" ht="12.75">
      <c r="A111" s="128" t="s">
        <v>887</v>
      </c>
      <c r="B111" s="129" t="str">
        <f>TEXT(A111,"[hh]:mm:ss,00")</f>
        <v>52.36</v>
      </c>
      <c r="C111" s="130" t="str">
        <f>LEFT(B111,5)</f>
        <v>52.36</v>
      </c>
      <c r="D111" s="131">
        <f>ABS(LEFT(C111,2))</f>
        <v>52</v>
      </c>
      <c r="E111" s="131">
        <f>ABS(RIGHT(C111,2))</f>
        <v>36</v>
      </c>
      <c r="F111" s="132">
        <f>TIME(0,D111,E111)</f>
        <v>0.03652777777777778</v>
      </c>
    </row>
    <row r="112" spans="1:6" ht="12.75">
      <c r="A112" s="128" t="s">
        <v>888</v>
      </c>
      <c r="B112" s="129" t="str">
        <f>TEXT(A112,"[hh]:mm:ss,00")</f>
        <v>53.07</v>
      </c>
      <c r="C112" s="130" t="str">
        <f>LEFT(B112,5)</f>
        <v>53.07</v>
      </c>
      <c r="D112" s="131">
        <f>ABS(LEFT(C112,2))</f>
        <v>53</v>
      </c>
      <c r="E112" s="131">
        <f>ABS(RIGHT(C112,2))</f>
        <v>7</v>
      </c>
      <c r="F112" s="132">
        <f>TIME(0,D112,E112)</f>
        <v>0.03688657407407407</v>
      </c>
    </row>
    <row r="113" spans="1:6" ht="12.75">
      <c r="A113" s="128" t="s">
        <v>889</v>
      </c>
      <c r="B113" s="129" t="str">
        <f>TEXT(A113,"[hh]:mm:ss,00")</f>
        <v>53.19</v>
      </c>
      <c r="C113" s="130" t="str">
        <f>LEFT(B113,5)</f>
        <v>53.19</v>
      </c>
      <c r="D113" s="131">
        <f>ABS(LEFT(C113,2))</f>
        <v>53</v>
      </c>
      <c r="E113" s="131">
        <f>ABS(RIGHT(C113,2))</f>
        <v>19</v>
      </c>
      <c r="F113" s="132">
        <f>TIME(0,D113,E113)</f>
        <v>0.03702546296296296</v>
      </c>
    </row>
    <row r="114" spans="1:6" ht="12.75">
      <c r="A114" s="128" t="s">
        <v>890</v>
      </c>
      <c r="B114" s="129" t="str">
        <f>TEXT(A114,"[hh]:mm:ss,00")</f>
        <v>57.39</v>
      </c>
      <c r="C114" s="130" t="str">
        <f>LEFT(B114,5)</f>
        <v>57.39</v>
      </c>
      <c r="D114" s="131">
        <f>ABS(LEFT(C114,2))</f>
        <v>57</v>
      </c>
      <c r="E114" s="131">
        <f>ABS(RIGHT(C114,2))</f>
        <v>39</v>
      </c>
      <c r="F114" s="132">
        <f>TIME(0,D114,E114)</f>
        <v>0.04003472222222222</v>
      </c>
    </row>
    <row r="115" spans="1:6" ht="12.75">
      <c r="A115" s="128" t="s">
        <v>891</v>
      </c>
      <c r="B115" s="129" t="str">
        <f>TEXT(A115,"[hh]:mm:ss,00")</f>
        <v>58.23</v>
      </c>
      <c r="C115" s="130" t="str">
        <f>LEFT(B115,5)</f>
        <v>58.23</v>
      </c>
      <c r="D115" s="131">
        <f>ABS(LEFT(C115,2))</f>
        <v>58</v>
      </c>
      <c r="E115" s="131">
        <f>ABS(RIGHT(C115,2))</f>
        <v>23</v>
      </c>
      <c r="F115" s="132">
        <f>TIME(0,D115,E115)</f>
        <v>0.04054398148148148</v>
      </c>
    </row>
    <row r="116" spans="1:6" ht="12.75">
      <c r="A116" s="128" t="s">
        <v>892</v>
      </c>
      <c r="B116" s="129" t="str">
        <f>TEXT(A116,"[hh]:mm:ss,00")</f>
        <v>58.42</v>
      </c>
      <c r="C116" s="130" t="str">
        <f>LEFT(B116,5)</f>
        <v>58.42</v>
      </c>
      <c r="D116" s="131">
        <f>ABS(LEFT(C116,2))</f>
        <v>58</v>
      </c>
      <c r="E116" s="131">
        <f>ABS(RIGHT(C116,2))</f>
        <v>42</v>
      </c>
      <c r="F116" s="132">
        <f>TIME(0,D116,E116)</f>
        <v>0.04076388888888889</v>
      </c>
    </row>
    <row r="117" spans="1:6" ht="12.75">
      <c r="A117" s="128" t="s">
        <v>893</v>
      </c>
      <c r="B117" s="129" t="str">
        <f>TEXT(A117,"[hh]:mm:ss,00")</f>
        <v>60.58</v>
      </c>
      <c r="C117" s="130" t="str">
        <f>LEFT(B117,5)</f>
        <v>60.58</v>
      </c>
      <c r="D117" s="131">
        <f>ABS(LEFT(C117,2))</f>
        <v>60</v>
      </c>
      <c r="E117" s="131">
        <f>ABS(RIGHT(C117,2))</f>
        <v>58</v>
      </c>
      <c r="F117" s="132">
        <f>TIME(0,D117,E117)</f>
        <v>0.042337962962962966</v>
      </c>
    </row>
    <row r="118" spans="1:6" ht="12.75">
      <c r="A118" s="128" t="s">
        <v>894</v>
      </c>
      <c r="B118" s="129" t="str">
        <f>TEXT(A118,"[hh]:mm:ss,00")</f>
        <v>62.40</v>
      </c>
      <c r="C118" s="130" t="str">
        <f>LEFT(B118,5)</f>
        <v>62.40</v>
      </c>
      <c r="D118" s="131">
        <f>ABS(LEFT(C118,2))</f>
        <v>62</v>
      </c>
      <c r="E118" s="131">
        <f>ABS(RIGHT(C118,2))</f>
        <v>40</v>
      </c>
      <c r="F118" s="132">
        <f>TIME(0,D118,E118)</f>
        <v>0.04351851851851852</v>
      </c>
    </row>
    <row r="119" spans="1:6" ht="12.75">
      <c r="A119" s="128" t="s">
        <v>895</v>
      </c>
      <c r="B119" s="129" t="str">
        <f>TEXT(A119,"[hh]:mm:ss,00")</f>
        <v>63.14</v>
      </c>
      <c r="C119" s="130" t="str">
        <f>LEFT(B119,5)</f>
        <v>63.14</v>
      </c>
      <c r="D119" s="131">
        <f>ABS(LEFT(C119,2))</f>
        <v>63</v>
      </c>
      <c r="E119" s="131">
        <f>ABS(RIGHT(C119,2))</f>
        <v>14</v>
      </c>
      <c r="F119" s="132">
        <f>TIME(0,D119,E119)</f>
        <v>0.043912037037037034</v>
      </c>
    </row>
    <row r="120" spans="1:6" ht="12.75">
      <c r="A120" s="128" t="s">
        <v>896</v>
      </c>
      <c r="B120" s="129" t="str">
        <f>TEXT(A120,"[hh]:mm:ss,00")</f>
        <v>64.33</v>
      </c>
      <c r="C120" s="130" t="str">
        <f>LEFT(B120,5)</f>
        <v>64.33</v>
      </c>
      <c r="D120" s="131">
        <f>ABS(LEFT(C120,2))</f>
        <v>64</v>
      </c>
      <c r="E120" s="131">
        <f>ABS(RIGHT(C120,2))</f>
        <v>33</v>
      </c>
      <c r="F120" s="132">
        <f>TIME(0,D120,E120)</f>
        <v>0.04482638888888889</v>
      </c>
    </row>
    <row r="121" spans="1:6" ht="12.75">
      <c r="A121" s="128" t="s">
        <v>897</v>
      </c>
      <c r="B121" s="129" t="str">
        <f>TEXT(A121,"[hh]:mm:ss,00")</f>
        <v>67.36</v>
      </c>
      <c r="C121" s="130" t="str">
        <f>LEFT(B121,5)</f>
        <v>67.36</v>
      </c>
      <c r="D121" s="131">
        <f>ABS(LEFT(C121,2))</f>
        <v>67</v>
      </c>
      <c r="E121" s="131">
        <f>ABS(RIGHT(C121,2))</f>
        <v>36</v>
      </c>
      <c r="F121" s="132">
        <f>TIME(0,D121,E121)</f>
        <v>0.04694444444444444</v>
      </c>
    </row>
    <row r="122" spans="1:6" ht="12.75">
      <c r="A122" s="128" t="s">
        <v>898</v>
      </c>
      <c r="B122" s="129" t="str">
        <f>TEXT(A122,"[hh]:mm:ss,00")</f>
        <v>99.99</v>
      </c>
      <c r="C122" s="130" t="str">
        <f>LEFT(B122,5)</f>
        <v>99.99</v>
      </c>
      <c r="D122" s="131">
        <f>ABS(LEFT(C122,2))</f>
        <v>99</v>
      </c>
      <c r="E122" s="131">
        <f>ABS(RIGHT(C122,2))</f>
        <v>99</v>
      </c>
      <c r="F122" s="132">
        <f>TIME(0,D122,E122)</f>
        <v>0.06989583333333334</v>
      </c>
    </row>
    <row r="123" spans="1:6" ht="12.75">
      <c r="A123" s="128" t="s">
        <v>899</v>
      </c>
      <c r="B123" s="129" t="str">
        <f>TEXT(A123,"[hh]:mm:ss,00")</f>
        <v>54.00</v>
      </c>
      <c r="C123" s="130" t="str">
        <f>LEFT(B123,5)</f>
        <v>54.00</v>
      </c>
      <c r="D123" s="131">
        <f>ABS(LEFT(C123,2))</f>
        <v>54</v>
      </c>
      <c r="E123" s="131">
        <f>ABS(RIGHT(C123,2))</f>
        <v>0</v>
      </c>
      <c r="F123" s="132">
        <f>TIME(0,D123,E123)</f>
        <v>0.0375</v>
      </c>
    </row>
    <row r="124" spans="1:6" ht="12.75">
      <c r="A124" s="128" t="s">
        <v>900</v>
      </c>
      <c r="B124" s="129" t="str">
        <f>TEXT(A124,"[hh]:mm:ss,00")</f>
        <v>56.26</v>
      </c>
      <c r="C124" s="130" t="str">
        <f>LEFT(B124,5)</f>
        <v>56.26</v>
      </c>
      <c r="D124" s="131">
        <f>ABS(LEFT(C124,2))</f>
        <v>56</v>
      </c>
      <c r="E124" s="131">
        <f>ABS(RIGHT(C124,2))</f>
        <v>26</v>
      </c>
      <c r="F124" s="132">
        <f>TIME(0,D124,E124)</f>
        <v>0.039189814814814816</v>
      </c>
    </row>
    <row r="125" spans="1:6" ht="12.75">
      <c r="A125" s="128" t="s">
        <v>901</v>
      </c>
      <c r="B125" s="129" t="str">
        <f>TEXT(A125,"[hh]:mm:ss,00")</f>
        <v>53.26</v>
      </c>
      <c r="C125" s="130" t="str">
        <f>LEFT(B125,5)</f>
        <v>53.26</v>
      </c>
      <c r="D125" s="131">
        <f>ABS(LEFT(C125,2))</f>
        <v>53</v>
      </c>
      <c r="E125" s="131">
        <f>ABS(RIGHT(C125,2))</f>
        <v>26</v>
      </c>
      <c r="F125" s="132">
        <f>TIME(0,D125,E125)</f>
        <v>0.03710648148148148</v>
      </c>
    </row>
    <row r="126" spans="1:6" ht="12.75">
      <c r="A126" s="128" t="s">
        <v>902</v>
      </c>
      <c r="B126" s="129" t="str">
        <f>TEXT(A126,"[hh]:mm:ss,00")</f>
        <v>64.25</v>
      </c>
      <c r="C126" s="130" t="str">
        <f>LEFT(B126,5)</f>
        <v>64.25</v>
      </c>
      <c r="D126" s="131">
        <f>ABS(LEFT(C126,2))</f>
        <v>64</v>
      </c>
      <c r="E126" s="131">
        <f>ABS(RIGHT(C126,2))</f>
        <v>25</v>
      </c>
      <c r="F126" s="132">
        <f>TIME(0,D126,E126)</f>
        <v>0.0447337962962963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7"/>
  <sheetViews>
    <sheetView view="pageBreakPreview" zoomScale="70" zoomScaleNormal="90" zoomScaleSheetLayoutView="70" workbookViewId="0" topLeftCell="A97">
      <selection activeCell="H127" sqref="H127"/>
    </sheetView>
  </sheetViews>
  <sheetFormatPr defaultColWidth="12.00390625" defaultRowHeight="12.75"/>
  <cols>
    <col min="1" max="3" width="11.625" style="0" customWidth="1"/>
    <col min="4" max="4" width="20.375" style="0" customWidth="1"/>
    <col min="5" max="8" width="11.625" style="0" customWidth="1"/>
    <col min="9" max="9" width="8.375" style="2" customWidth="1"/>
    <col min="10" max="16384" width="11.625" style="0" customWidth="1"/>
  </cols>
  <sheetData>
    <row r="1" spans="10:11" ht="12.75">
      <c r="J1" s="2" t="s">
        <v>903</v>
      </c>
      <c r="K1" s="2" t="s">
        <v>904</v>
      </c>
    </row>
    <row r="2" spans="1:11" ht="12.75">
      <c r="A2">
        <v>135</v>
      </c>
      <c r="B2" t="s">
        <v>15</v>
      </c>
      <c r="C2" t="s">
        <v>16</v>
      </c>
      <c r="D2" t="s">
        <v>17</v>
      </c>
      <c r="E2">
        <v>1992</v>
      </c>
      <c r="F2" t="s">
        <v>18</v>
      </c>
      <c r="G2" s="32" t="str">
        <f>VLOOKUP(E2,'RN ZBPM'!$A$1:$B$109,2,0)</f>
        <v>MA</v>
      </c>
      <c r="H2" s="133">
        <v>0.024814814814814814</v>
      </c>
      <c r="I2" s="134" t="s">
        <v>905</v>
      </c>
      <c r="J2">
        <v>1</v>
      </c>
      <c r="K2">
        <v>1</v>
      </c>
    </row>
    <row r="3" spans="1:11" ht="12.75">
      <c r="A3">
        <v>26</v>
      </c>
      <c r="B3" t="s">
        <v>19</v>
      </c>
      <c r="C3" t="s">
        <v>20</v>
      </c>
      <c r="D3" t="s">
        <v>21</v>
      </c>
      <c r="E3">
        <v>1976</v>
      </c>
      <c r="F3" t="s">
        <v>18</v>
      </c>
      <c r="G3" s="32" t="str">
        <f>VLOOKUP(E3,'RN ZBPM'!$A$1:$B$109,2,0)</f>
        <v>MA</v>
      </c>
      <c r="H3" s="133">
        <v>0.026006944444444444</v>
      </c>
      <c r="I3" s="134" t="s">
        <v>906</v>
      </c>
      <c r="J3">
        <v>3</v>
      </c>
      <c r="K3">
        <v>2</v>
      </c>
    </row>
    <row r="4" spans="1:11" ht="12.75">
      <c r="A4">
        <v>39</v>
      </c>
      <c r="B4" t="s">
        <v>22</v>
      </c>
      <c r="C4" t="s">
        <v>20</v>
      </c>
      <c r="D4" t="s">
        <v>23</v>
      </c>
      <c r="E4">
        <v>1986</v>
      </c>
      <c r="F4" t="s">
        <v>18</v>
      </c>
      <c r="G4" s="32" t="str">
        <f>VLOOKUP(E4,'RN ZBPM'!$A$1:$B$109,2,0)</f>
        <v>MA</v>
      </c>
      <c r="H4" s="133">
        <v>0.026469907407407407</v>
      </c>
      <c r="I4" s="134" t="s">
        <v>907</v>
      </c>
      <c r="J4">
        <v>4</v>
      </c>
      <c r="K4">
        <v>3</v>
      </c>
    </row>
    <row r="5" spans="1:11" ht="12.75">
      <c r="A5">
        <v>40</v>
      </c>
      <c r="B5" t="s">
        <v>24</v>
      </c>
      <c r="C5" t="s">
        <v>25</v>
      </c>
      <c r="D5" t="s">
        <v>26</v>
      </c>
      <c r="E5">
        <v>1987</v>
      </c>
      <c r="F5" t="s">
        <v>18</v>
      </c>
      <c r="G5" s="32" t="str">
        <f>VLOOKUP(E5,'RN ZBPM'!$A$1:$B$109,2,0)</f>
        <v>MA</v>
      </c>
      <c r="H5" s="133">
        <v>0.026782407407407408</v>
      </c>
      <c r="I5" s="134" t="s">
        <v>908</v>
      </c>
      <c r="J5">
        <v>5</v>
      </c>
      <c r="K5">
        <v>4</v>
      </c>
    </row>
    <row r="6" spans="1:11" ht="12.75">
      <c r="A6">
        <v>22</v>
      </c>
      <c r="B6" t="s">
        <v>27</v>
      </c>
      <c r="C6" t="s">
        <v>28</v>
      </c>
      <c r="D6" t="s">
        <v>17</v>
      </c>
      <c r="E6">
        <v>1992</v>
      </c>
      <c r="F6" t="s">
        <v>18</v>
      </c>
      <c r="G6" s="32" t="str">
        <f>VLOOKUP(E6,'RN ZBPM'!$A$1:$B$109,2,0)</f>
        <v>MA</v>
      </c>
      <c r="H6" s="133">
        <v>0.027025462962962963</v>
      </c>
      <c r="I6" s="134" t="s">
        <v>909</v>
      </c>
      <c r="J6">
        <v>6</v>
      </c>
      <c r="K6">
        <v>5</v>
      </c>
    </row>
    <row r="7" spans="1:11" ht="12.75">
      <c r="A7">
        <v>33</v>
      </c>
      <c r="B7" t="s">
        <v>29</v>
      </c>
      <c r="C7" t="s">
        <v>30</v>
      </c>
      <c r="D7" t="s">
        <v>31</v>
      </c>
      <c r="E7">
        <v>1988</v>
      </c>
      <c r="F7" t="s">
        <v>18</v>
      </c>
      <c r="G7" s="32" t="str">
        <f>VLOOKUP(E7,'RN ZBPM'!$A$1:$B$109,2,0)</f>
        <v>MA</v>
      </c>
      <c r="H7" s="133">
        <v>0.027696759259259258</v>
      </c>
      <c r="I7" s="134" t="s">
        <v>910</v>
      </c>
      <c r="J7">
        <v>9</v>
      </c>
      <c r="K7">
        <v>6</v>
      </c>
    </row>
    <row r="8" spans="1:11" ht="12.75">
      <c r="A8">
        <v>165</v>
      </c>
      <c r="B8" t="s">
        <v>32</v>
      </c>
      <c r="C8" t="s">
        <v>33</v>
      </c>
      <c r="D8" t="s">
        <v>34</v>
      </c>
      <c r="E8">
        <v>1979</v>
      </c>
      <c r="F8" t="s">
        <v>18</v>
      </c>
      <c r="G8" s="32" t="str">
        <f>VLOOKUP(E8,'RN ZBPM'!$A$1:$B$109,2,0)</f>
        <v>MA</v>
      </c>
      <c r="H8" s="133">
        <v>0.027824074074074074</v>
      </c>
      <c r="I8" s="134" t="s">
        <v>911</v>
      </c>
      <c r="J8">
        <v>11</v>
      </c>
      <c r="K8">
        <v>7</v>
      </c>
    </row>
    <row r="9" spans="1:11" ht="12.75">
      <c r="A9">
        <v>160</v>
      </c>
      <c r="B9" t="s">
        <v>35</v>
      </c>
      <c r="C9" t="s">
        <v>30</v>
      </c>
      <c r="D9" t="s">
        <v>36</v>
      </c>
      <c r="E9">
        <v>1982</v>
      </c>
      <c r="F9" t="s">
        <v>18</v>
      </c>
      <c r="G9" s="32" t="str">
        <f>VLOOKUP(E9,'RN ZBPM'!$A$1:$B$109,2,0)</f>
        <v>MA</v>
      </c>
      <c r="H9" s="133">
        <v>0.028136574074074074</v>
      </c>
      <c r="I9" s="134" t="s">
        <v>912</v>
      </c>
      <c r="J9">
        <v>12</v>
      </c>
      <c r="K9">
        <v>8</v>
      </c>
    </row>
    <row r="10" spans="1:11" ht="12.75">
      <c r="A10">
        <v>117</v>
      </c>
      <c r="B10" t="s">
        <v>37</v>
      </c>
      <c r="C10" t="s">
        <v>38</v>
      </c>
      <c r="D10" t="s">
        <v>39</v>
      </c>
      <c r="E10">
        <v>1986</v>
      </c>
      <c r="F10" t="s">
        <v>18</v>
      </c>
      <c r="G10" s="32" t="str">
        <f>VLOOKUP(E10,'RN ZBPM'!$A$1:$B$109,2,0)</f>
        <v>MA</v>
      </c>
      <c r="H10" s="133">
        <v>0.028993055555555557</v>
      </c>
      <c r="I10" s="134" t="s">
        <v>913</v>
      </c>
      <c r="J10">
        <v>16</v>
      </c>
      <c r="K10">
        <v>9</v>
      </c>
    </row>
    <row r="11" spans="1:11" ht="12.75">
      <c r="A11">
        <v>138</v>
      </c>
      <c r="B11" t="s">
        <v>40</v>
      </c>
      <c r="C11" t="s">
        <v>41</v>
      </c>
      <c r="D11" t="s">
        <v>42</v>
      </c>
      <c r="E11">
        <v>1980</v>
      </c>
      <c r="F11" t="s">
        <v>18</v>
      </c>
      <c r="G11" s="32" t="str">
        <f>VLOOKUP(E11,'RN ZBPM'!$A$1:$B$109,2,0)</f>
        <v>MA</v>
      </c>
      <c r="H11" s="133">
        <v>0.02917824074074074</v>
      </c>
      <c r="I11" s="134" t="s">
        <v>914</v>
      </c>
      <c r="J11">
        <v>17</v>
      </c>
      <c r="K11">
        <v>10</v>
      </c>
    </row>
    <row r="12" spans="1:11" ht="12.75">
      <c r="A12">
        <v>49</v>
      </c>
      <c r="B12" t="s">
        <v>43</v>
      </c>
      <c r="C12" t="s">
        <v>44</v>
      </c>
      <c r="D12" t="s">
        <v>45</v>
      </c>
      <c r="E12">
        <v>1986</v>
      </c>
      <c r="F12" t="s">
        <v>18</v>
      </c>
      <c r="G12" s="32" t="str">
        <f>VLOOKUP(E12,'RN ZBPM'!$A$1:$B$109,2,0)</f>
        <v>MA</v>
      </c>
      <c r="H12" s="133">
        <v>0.030046296296296297</v>
      </c>
      <c r="I12" s="134" t="s">
        <v>915</v>
      </c>
      <c r="J12">
        <v>21</v>
      </c>
      <c r="K12">
        <v>11</v>
      </c>
    </row>
    <row r="13" spans="1:11" ht="12.75">
      <c r="A13">
        <v>41</v>
      </c>
      <c r="B13" t="s">
        <v>46</v>
      </c>
      <c r="C13" t="s">
        <v>47</v>
      </c>
      <c r="D13" t="s">
        <v>48</v>
      </c>
      <c r="E13">
        <v>1983</v>
      </c>
      <c r="F13" t="s">
        <v>18</v>
      </c>
      <c r="G13" s="32" t="str">
        <f>VLOOKUP(E13,'RN ZBPM'!$A$1:$B$109,2,0)</f>
        <v>MA</v>
      </c>
      <c r="H13" s="133">
        <v>0.03023148148148148</v>
      </c>
      <c r="I13" s="134" t="s">
        <v>916</v>
      </c>
      <c r="J13">
        <v>22</v>
      </c>
      <c r="K13">
        <v>12</v>
      </c>
    </row>
    <row r="14" spans="1:11" ht="12.75">
      <c r="A14">
        <v>187</v>
      </c>
      <c r="B14" t="s">
        <v>49</v>
      </c>
      <c r="C14" t="s">
        <v>50</v>
      </c>
      <c r="D14" t="s">
        <v>51</v>
      </c>
      <c r="E14">
        <v>1985</v>
      </c>
      <c r="F14" t="s">
        <v>18</v>
      </c>
      <c r="G14" s="32" t="str">
        <f>VLOOKUP(E14,'RN ZBPM'!$A$1:$B$109,2,0)</f>
        <v>MA</v>
      </c>
      <c r="H14" s="133">
        <v>0.030810185185185184</v>
      </c>
      <c r="I14" s="134" t="s">
        <v>917</v>
      </c>
      <c r="J14">
        <v>26</v>
      </c>
      <c r="K14">
        <v>13</v>
      </c>
    </row>
    <row r="15" spans="1:11" ht="12.75">
      <c r="A15">
        <v>102</v>
      </c>
      <c r="B15" t="s">
        <v>52</v>
      </c>
      <c r="C15" t="s">
        <v>53</v>
      </c>
      <c r="D15" t="s">
        <v>54</v>
      </c>
      <c r="E15">
        <v>1992</v>
      </c>
      <c r="F15" t="s">
        <v>18</v>
      </c>
      <c r="G15" s="32" t="str">
        <f>VLOOKUP(E15,'RN ZBPM'!$A$1:$B$109,2,0)</f>
        <v>MA</v>
      </c>
      <c r="H15" s="133">
        <v>0.030925925925925926</v>
      </c>
      <c r="I15" s="134" t="s">
        <v>918</v>
      </c>
      <c r="J15">
        <v>27</v>
      </c>
      <c r="K15">
        <v>14</v>
      </c>
    </row>
    <row r="16" spans="1:11" ht="12.75">
      <c r="A16">
        <v>170</v>
      </c>
      <c r="B16" t="s">
        <v>55</v>
      </c>
      <c r="C16" t="s">
        <v>56</v>
      </c>
      <c r="D16" t="s">
        <v>34</v>
      </c>
      <c r="E16">
        <v>1974</v>
      </c>
      <c r="F16" t="s">
        <v>18</v>
      </c>
      <c r="G16" s="32" t="str">
        <f>VLOOKUP(E16,'RN ZBPM'!$A$1:$B$109,2,0)</f>
        <v>MA</v>
      </c>
      <c r="H16" s="133">
        <v>0.030960648148148147</v>
      </c>
      <c r="I16" s="134" t="s">
        <v>919</v>
      </c>
      <c r="J16">
        <v>28</v>
      </c>
      <c r="K16">
        <v>15</v>
      </c>
    </row>
    <row r="17" spans="1:11" ht="12.75">
      <c r="A17">
        <v>28</v>
      </c>
      <c r="B17" t="s">
        <v>57</v>
      </c>
      <c r="C17" t="s">
        <v>58</v>
      </c>
      <c r="D17" t="s">
        <v>59</v>
      </c>
      <c r="E17">
        <v>1988</v>
      </c>
      <c r="F17" t="s">
        <v>18</v>
      </c>
      <c r="G17" s="32" t="str">
        <f>VLOOKUP(E17,'RN ZBPM'!$A$1:$B$109,2,0)</f>
        <v>MA</v>
      </c>
      <c r="H17" s="133">
        <v>0.031018518518518518</v>
      </c>
      <c r="I17" s="134" t="s">
        <v>920</v>
      </c>
      <c r="J17">
        <v>29</v>
      </c>
      <c r="K17">
        <v>16</v>
      </c>
    </row>
    <row r="18" spans="1:11" ht="12.75">
      <c r="A18">
        <v>141</v>
      </c>
      <c r="B18" t="s">
        <v>60</v>
      </c>
      <c r="C18" t="s">
        <v>61</v>
      </c>
      <c r="D18" t="s">
        <v>42</v>
      </c>
      <c r="E18">
        <v>1975</v>
      </c>
      <c r="F18" t="s">
        <v>18</v>
      </c>
      <c r="G18" s="32" t="str">
        <f>VLOOKUP(E18,'RN ZBPM'!$A$1:$B$109,2,0)</f>
        <v>MA</v>
      </c>
      <c r="H18" s="133">
        <v>0.03127314814814815</v>
      </c>
      <c r="I18" s="134" t="s">
        <v>921</v>
      </c>
      <c r="J18">
        <v>30</v>
      </c>
      <c r="K18">
        <v>17</v>
      </c>
    </row>
    <row r="19" spans="1:11" ht="12.75">
      <c r="A19">
        <v>148</v>
      </c>
      <c r="B19" t="s">
        <v>62</v>
      </c>
      <c r="C19" t="s">
        <v>63</v>
      </c>
      <c r="D19" t="s">
        <v>54</v>
      </c>
      <c r="E19">
        <v>1994</v>
      </c>
      <c r="F19" t="s">
        <v>64</v>
      </c>
      <c r="G19" s="32" t="str">
        <f>VLOOKUP(E19,'RN ZBPM'!$A$1:$B$109,2,0)</f>
        <v>MA</v>
      </c>
      <c r="H19" s="133">
        <v>0.031296296296296294</v>
      </c>
      <c r="I19" s="134" t="s">
        <v>922</v>
      </c>
      <c r="J19">
        <v>31</v>
      </c>
      <c r="K19">
        <v>1</v>
      </c>
    </row>
    <row r="20" spans="1:11" ht="12.75">
      <c r="A20">
        <v>114</v>
      </c>
      <c r="B20" t="s">
        <v>65</v>
      </c>
      <c r="C20" t="s">
        <v>66</v>
      </c>
      <c r="D20" t="s">
        <v>67</v>
      </c>
      <c r="E20">
        <v>1978</v>
      </c>
      <c r="F20" t="s">
        <v>18</v>
      </c>
      <c r="G20" s="32" t="str">
        <f>VLOOKUP(E20,'RN ZBPM'!$A$1:$B$109,2,0)</f>
        <v>MA</v>
      </c>
      <c r="H20" s="133">
        <v>0.03142361111111111</v>
      </c>
      <c r="I20" s="134" t="s">
        <v>923</v>
      </c>
      <c r="J20">
        <v>32</v>
      </c>
      <c r="K20">
        <v>18</v>
      </c>
    </row>
    <row r="21" spans="1:11" ht="12.75">
      <c r="A21">
        <v>142</v>
      </c>
      <c r="B21" t="s">
        <v>29</v>
      </c>
      <c r="C21" t="s">
        <v>20</v>
      </c>
      <c r="D21" t="s">
        <v>68</v>
      </c>
      <c r="E21">
        <v>1979</v>
      </c>
      <c r="F21" t="s">
        <v>18</v>
      </c>
      <c r="G21" s="32" t="str">
        <f>VLOOKUP(E21,'RN ZBPM'!$A$1:$B$109,2,0)</f>
        <v>MA</v>
      </c>
      <c r="H21" s="133">
        <v>0.03149305555555556</v>
      </c>
      <c r="I21" s="134" t="s">
        <v>924</v>
      </c>
      <c r="J21">
        <v>33</v>
      </c>
      <c r="K21">
        <v>19</v>
      </c>
    </row>
    <row r="22" spans="1:11" ht="12.75">
      <c r="A22">
        <v>134</v>
      </c>
      <c r="B22" t="s">
        <v>69</v>
      </c>
      <c r="C22" t="s">
        <v>70</v>
      </c>
      <c r="D22" t="s">
        <v>71</v>
      </c>
      <c r="E22">
        <v>1981</v>
      </c>
      <c r="F22" t="s">
        <v>18</v>
      </c>
      <c r="G22" s="32" t="str">
        <f>VLOOKUP(E22,'RN ZBPM'!$A$1:$B$109,2,0)</f>
        <v>MA</v>
      </c>
      <c r="H22" s="133">
        <v>0.03172453703703704</v>
      </c>
      <c r="I22" s="134" t="s">
        <v>925</v>
      </c>
      <c r="J22">
        <v>36</v>
      </c>
      <c r="K22">
        <v>20</v>
      </c>
    </row>
    <row r="23" spans="1:11" ht="12.75">
      <c r="A23">
        <v>3</v>
      </c>
      <c r="B23" t="s">
        <v>72</v>
      </c>
      <c r="C23" t="s">
        <v>73</v>
      </c>
      <c r="D23" t="s">
        <v>74</v>
      </c>
      <c r="E23">
        <v>1974</v>
      </c>
      <c r="F23" t="s">
        <v>18</v>
      </c>
      <c r="G23" s="32" t="str">
        <f>VLOOKUP(E23,'RN ZBPM'!$A$1:$B$109,2,0)</f>
        <v>MA</v>
      </c>
      <c r="H23" s="133">
        <v>0.03184027777777778</v>
      </c>
      <c r="I23" s="134" t="s">
        <v>926</v>
      </c>
      <c r="J23">
        <v>37</v>
      </c>
      <c r="K23">
        <v>21</v>
      </c>
    </row>
    <row r="24" spans="1:11" ht="12.75">
      <c r="A24">
        <v>60</v>
      </c>
      <c r="B24" t="s">
        <v>75</v>
      </c>
      <c r="C24" t="s">
        <v>76</v>
      </c>
      <c r="D24" t="s">
        <v>77</v>
      </c>
      <c r="E24">
        <v>1974</v>
      </c>
      <c r="F24" t="s">
        <v>18</v>
      </c>
      <c r="G24" s="32" t="str">
        <f>VLOOKUP(E24,'RN ZBPM'!$A$1:$B$109,2,0)</f>
        <v>MA</v>
      </c>
      <c r="H24" s="133">
        <v>0.03193287037037037</v>
      </c>
      <c r="I24" s="134" t="s">
        <v>927</v>
      </c>
      <c r="J24">
        <v>39</v>
      </c>
      <c r="K24">
        <v>22</v>
      </c>
    </row>
    <row r="25" spans="1:11" ht="12.75">
      <c r="A25">
        <v>91</v>
      </c>
      <c r="B25" t="s">
        <v>78</v>
      </c>
      <c r="C25" t="s">
        <v>47</v>
      </c>
      <c r="D25" t="s">
        <v>51</v>
      </c>
      <c r="E25">
        <v>1977</v>
      </c>
      <c r="F25" t="s">
        <v>18</v>
      </c>
      <c r="G25" s="32" t="str">
        <f>VLOOKUP(E25,'RN ZBPM'!$A$1:$B$109,2,0)</f>
        <v>MA</v>
      </c>
      <c r="H25" s="133">
        <v>0.032268518518518516</v>
      </c>
      <c r="I25" s="134" t="s">
        <v>928</v>
      </c>
      <c r="J25">
        <v>41</v>
      </c>
      <c r="K25">
        <v>23</v>
      </c>
    </row>
    <row r="26" spans="1:11" ht="12.75">
      <c r="A26">
        <v>158</v>
      </c>
      <c r="B26" t="s">
        <v>79</v>
      </c>
      <c r="C26" t="s">
        <v>80</v>
      </c>
      <c r="D26" t="s">
        <v>81</v>
      </c>
      <c r="E26">
        <v>1981</v>
      </c>
      <c r="F26" t="s">
        <v>18</v>
      </c>
      <c r="G26" s="32" t="str">
        <f>VLOOKUP(E26,'RN ZBPM'!$A$1:$B$109,2,0)</f>
        <v>MA</v>
      </c>
      <c r="H26" s="133">
        <v>0.032337962962962964</v>
      </c>
      <c r="I26" s="134" t="s">
        <v>929</v>
      </c>
      <c r="J26">
        <v>42</v>
      </c>
      <c r="K26">
        <v>24</v>
      </c>
    </row>
    <row r="27" spans="1:11" ht="12.75">
      <c r="A27">
        <v>103</v>
      </c>
      <c r="B27" t="s">
        <v>52</v>
      </c>
      <c r="C27" t="s">
        <v>28</v>
      </c>
      <c r="D27" t="s">
        <v>82</v>
      </c>
      <c r="E27">
        <v>1994</v>
      </c>
      <c r="F27" t="s">
        <v>64</v>
      </c>
      <c r="G27" s="32" t="str">
        <f>VLOOKUP(E27,'RN ZBPM'!$A$1:$B$109,2,0)</f>
        <v>MA</v>
      </c>
      <c r="H27" s="133">
        <v>0.03238425925925926</v>
      </c>
      <c r="I27" s="134" t="s">
        <v>930</v>
      </c>
      <c r="J27">
        <v>43</v>
      </c>
      <c r="K27">
        <v>2</v>
      </c>
    </row>
    <row r="28" spans="1:11" ht="12.75">
      <c r="A28">
        <v>195</v>
      </c>
      <c r="B28" t="s">
        <v>83</v>
      </c>
      <c r="C28" t="s">
        <v>84</v>
      </c>
      <c r="E28">
        <v>1985</v>
      </c>
      <c r="F28" t="s">
        <v>18</v>
      </c>
      <c r="G28" s="32" t="str">
        <f>VLOOKUP(E28,'RN ZBPM'!$A$1:$B$109,2,0)</f>
        <v>MA</v>
      </c>
      <c r="H28" s="133">
        <v>0.032962962962962965</v>
      </c>
      <c r="I28" s="134" t="s">
        <v>931</v>
      </c>
      <c r="J28">
        <v>44</v>
      </c>
      <c r="K28">
        <v>25</v>
      </c>
    </row>
    <row r="29" spans="1:11" ht="12.75">
      <c r="A29">
        <v>122</v>
      </c>
      <c r="B29" t="s">
        <v>85</v>
      </c>
      <c r="C29" t="s">
        <v>20</v>
      </c>
      <c r="D29" t="s">
        <v>86</v>
      </c>
      <c r="E29">
        <v>1993</v>
      </c>
      <c r="F29" t="s">
        <v>18</v>
      </c>
      <c r="G29" s="32" t="str">
        <f>VLOOKUP(E29,'RN ZBPM'!$A$1:$B$109,2,0)</f>
        <v>MA</v>
      </c>
      <c r="H29" s="133">
        <v>0.03391203703703704</v>
      </c>
      <c r="I29" s="134" t="s">
        <v>932</v>
      </c>
      <c r="J29">
        <v>54</v>
      </c>
      <c r="K29">
        <v>26</v>
      </c>
    </row>
    <row r="30" spans="1:11" ht="12.75">
      <c r="A30">
        <v>93</v>
      </c>
      <c r="B30" t="s">
        <v>87</v>
      </c>
      <c r="C30" t="s">
        <v>88</v>
      </c>
      <c r="D30" t="s">
        <v>89</v>
      </c>
      <c r="E30">
        <v>1974</v>
      </c>
      <c r="F30" t="s">
        <v>18</v>
      </c>
      <c r="G30" s="32" t="str">
        <f>VLOOKUP(E30,'RN ZBPM'!$A$1:$B$109,2,0)</f>
        <v>MA</v>
      </c>
      <c r="H30" s="133">
        <v>0.03412037037037037</v>
      </c>
      <c r="I30" s="134" t="s">
        <v>933</v>
      </c>
      <c r="J30">
        <v>55</v>
      </c>
      <c r="K30">
        <v>27</v>
      </c>
    </row>
    <row r="31" spans="1:11" ht="12.75">
      <c r="A31">
        <v>120</v>
      </c>
      <c r="B31" t="s">
        <v>90</v>
      </c>
      <c r="C31" t="s">
        <v>91</v>
      </c>
      <c r="D31" t="s">
        <v>92</v>
      </c>
      <c r="E31">
        <v>1997</v>
      </c>
      <c r="F31" t="s">
        <v>64</v>
      </c>
      <c r="G31" s="32" t="str">
        <f>VLOOKUP(E31,'RN ZBPM'!$A$1:$B$109,2,0)</f>
        <v>MA</v>
      </c>
      <c r="H31" s="133">
        <v>0.03414351851851852</v>
      </c>
      <c r="I31" s="134" t="s">
        <v>934</v>
      </c>
      <c r="J31">
        <v>56</v>
      </c>
      <c r="K31">
        <v>3</v>
      </c>
    </row>
    <row r="32" spans="1:11" ht="12.75">
      <c r="A32">
        <v>110</v>
      </c>
      <c r="B32" t="s">
        <v>93</v>
      </c>
      <c r="C32" t="s">
        <v>58</v>
      </c>
      <c r="D32" t="s">
        <v>94</v>
      </c>
      <c r="E32">
        <v>2000</v>
      </c>
      <c r="F32" t="s">
        <v>64</v>
      </c>
      <c r="G32" s="32" t="str">
        <f>VLOOKUP(E32,'RN ZBPM'!$A$1:$B$109,2,0)</f>
        <v>MA</v>
      </c>
      <c r="H32" s="133">
        <v>0.03456018518518519</v>
      </c>
      <c r="I32" s="134" t="s">
        <v>935</v>
      </c>
      <c r="J32">
        <v>59</v>
      </c>
      <c r="K32">
        <v>4</v>
      </c>
    </row>
    <row r="33" spans="1:11" ht="12.75">
      <c r="A33">
        <v>74</v>
      </c>
      <c r="B33" t="s">
        <v>95</v>
      </c>
      <c r="C33" t="s">
        <v>96</v>
      </c>
      <c r="D33" t="s">
        <v>97</v>
      </c>
      <c r="E33">
        <v>1976</v>
      </c>
      <c r="F33" t="s">
        <v>18</v>
      </c>
      <c r="G33" s="32" t="str">
        <f>VLOOKUP(E33,'RN ZBPM'!$A$1:$B$109,2,0)</f>
        <v>MA</v>
      </c>
      <c r="H33" s="133">
        <v>0.03509259259259259</v>
      </c>
      <c r="I33" s="134" t="s">
        <v>936</v>
      </c>
      <c r="J33">
        <v>65</v>
      </c>
      <c r="K33">
        <v>28</v>
      </c>
    </row>
    <row r="34" spans="1:11" ht="12.75">
      <c r="A34">
        <v>184</v>
      </c>
      <c r="B34" t="s">
        <v>98</v>
      </c>
      <c r="C34" t="s">
        <v>70</v>
      </c>
      <c r="D34" t="s">
        <v>42</v>
      </c>
      <c r="E34">
        <v>1975</v>
      </c>
      <c r="F34" t="s">
        <v>18</v>
      </c>
      <c r="G34" s="32" t="str">
        <f>VLOOKUP(E34,'RN ZBPM'!$A$1:$B$109,2,0)</f>
        <v>MA</v>
      </c>
      <c r="H34" s="133">
        <v>0.03515046296296296</v>
      </c>
      <c r="I34" s="134" t="s">
        <v>937</v>
      </c>
      <c r="J34">
        <v>66</v>
      </c>
      <c r="K34">
        <v>29</v>
      </c>
    </row>
    <row r="35" spans="1:11" ht="12.75">
      <c r="A35">
        <v>177</v>
      </c>
      <c r="B35" t="s">
        <v>99</v>
      </c>
      <c r="C35" t="s">
        <v>100</v>
      </c>
      <c r="D35" t="s">
        <v>42</v>
      </c>
      <c r="E35">
        <v>1976</v>
      </c>
      <c r="F35" t="s">
        <v>18</v>
      </c>
      <c r="G35" s="32" t="str">
        <f>VLOOKUP(E35,'RN ZBPM'!$A$1:$B$109,2,0)</f>
        <v>MA</v>
      </c>
      <c r="H35" s="133">
        <v>0.03625</v>
      </c>
      <c r="I35" s="134" t="s">
        <v>938</v>
      </c>
      <c r="J35">
        <v>73</v>
      </c>
      <c r="K35">
        <v>31</v>
      </c>
    </row>
    <row r="36" spans="1:11" ht="12.75">
      <c r="A36">
        <v>2</v>
      </c>
      <c r="B36" t="s">
        <v>101</v>
      </c>
      <c r="C36" t="s">
        <v>25</v>
      </c>
      <c r="D36" t="s">
        <v>102</v>
      </c>
      <c r="E36">
        <v>1996</v>
      </c>
      <c r="F36" t="s">
        <v>64</v>
      </c>
      <c r="G36" s="32" t="str">
        <f>VLOOKUP(E36,'RN ZBPM'!$A$1:$B$109,2,0)</f>
        <v>MA</v>
      </c>
      <c r="H36" s="133">
        <v>0.03640046296296296</v>
      </c>
      <c r="I36" s="134" t="s">
        <v>939</v>
      </c>
      <c r="J36">
        <v>75</v>
      </c>
      <c r="K36">
        <v>5</v>
      </c>
    </row>
    <row r="37" spans="1:11" ht="12.75">
      <c r="A37">
        <v>192</v>
      </c>
      <c r="B37" t="s">
        <v>103</v>
      </c>
      <c r="C37" t="s">
        <v>28</v>
      </c>
      <c r="D37" t="s">
        <v>104</v>
      </c>
      <c r="E37">
        <v>1988</v>
      </c>
      <c r="F37" t="s">
        <v>18</v>
      </c>
      <c r="G37" s="32" t="str">
        <f>VLOOKUP(E37,'RN ZBPM'!$A$1:$B$109,2,0)</f>
        <v>MA</v>
      </c>
      <c r="H37" s="133">
        <v>0.03657407407407407</v>
      </c>
      <c r="I37" s="134" t="s">
        <v>940</v>
      </c>
      <c r="J37">
        <v>77</v>
      </c>
      <c r="K37">
        <v>32</v>
      </c>
    </row>
    <row r="38" spans="1:11" ht="12.75">
      <c r="A38">
        <v>62</v>
      </c>
      <c r="B38" t="s">
        <v>75</v>
      </c>
      <c r="C38" t="s">
        <v>30</v>
      </c>
      <c r="D38" t="s">
        <v>77</v>
      </c>
      <c r="E38">
        <v>1978</v>
      </c>
      <c r="F38" t="s">
        <v>18</v>
      </c>
      <c r="G38" s="32" t="str">
        <f>VLOOKUP(E38,'RN ZBPM'!$A$1:$B$109,2,0)</f>
        <v>MA</v>
      </c>
      <c r="H38" s="133">
        <v>0.03681712962962963</v>
      </c>
      <c r="I38" s="134" t="s">
        <v>941</v>
      </c>
      <c r="J38">
        <v>78</v>
      </c>
      <c r="K38">
        <v>33</v>
      </c>
    </row>
    <row r="39" spans="1:11" ht="12.75">
      <c r="A39">
        <v>87</v>
      </c>
      <c r="B39" t="s">
        <v>105</v>
      </c>
      <c r="C39" t="s">
        <v>106</v>
      </c>
      <c r="D39" t="s">
        <v>107</v>
      </c>
      <c r="E39">
        <v>1984</v>
      </c>
      <c r="F39" t="s">
        <v>18</v>
      </c>
      <c r="G39" s="32" t="str">
        <f>VLOOKUP(E39,'RN ZBPM'!$A$1:$B$109,2,0)</f>
        <v>MA</v>
      </c>
      <c r="H39" s="133">
        <v>0.03693287037037037</v>
      </c>
      <c r="I39" s="134" t="s">
        <v>942</v>
      </c>
      <c r="J39">
        <v>82</v>
      </c>
      <c r="K39">
        <v>34</v>
      </c>
    </row>
    <row r="40" spans="1:11" ht="12.75">
      <c r="A40">
        <v>163</v>
      </c>
      <c r="B40" t="s">
        <v>108</v>
      </c>
      <c r="C40" t="s">
        <v>109</v>
      </c>
      <c r="D40" t="s">
        <v>110</v>
      </c>
      <c r="E40">
        <v>1985</v>
      </c>
      <c r="F40" t="s">
        <v>18</v>
      </c>
      <c r="G40" s="32" t="str">
        <f>VLOOKUP(E40,'RN ZBPM'!$A$1:$B$109,2,0)</f>
        <v>MA</v>
      </c>
      <c r="H40" s="133">
        <v>0.03747685185185185</v>
      </c>
      <c r="I40" s="134" t="s">
        <v>943</v>
      </c>
      <c r="J40">
        <v>89</v>
      </c>
      <c r="K40">
        <v>36</v>
      </c>
    </row>
    <row r="41" spans="1:11" ht="12.75">
      <c r="A41">
        <v>175</v>
      </c>
      <c r="B41" t="s">
        <v>111</v>
      </c>
      <c r="C41" t="s">
        <v>112</v>
      </c>
      <c r="D41" t="s">
        <v>42</v>
      </c>
      <c r="E41">
        <v>1982</v>
      </c>
      <c r="F41" t="s">
        <v>18</v>
      </c>
      <c r="G41" s="32" t="str">
        <f>VLOOKUP(E41,'RN ZBPM'!$A$1:$B$109,2,0)</f>
        <v>MA</v>
      </c>
      <c r="H41" s="133">
        <v>0.0378125</v>
      </c>
      <c r="I41" s="134" t="s">
        <v>944</v>
      </c>
      <c r="J41">
        <v>93</v>
      </c>
      <c r="K41">
        <v>37</v>
      </c>
    </row>
    <row r="42" spans="1:11" ht="12.75">
      <c r="A42">
        <v>109</v>
      </c>
      <c r="B42" t="s">
        <v>93</v>
      </c>
      <c r="C42" t="s">
        <v>113</v>
      </c>
      <c r="D42" t="s">
        <v>94</v>
      </c>
      <c r="E42">
        <v>1998</v>
      </c>
      <c r="F42" t="s">
        <v>64</v>
      </c>
      <c r="G42" s="32" t="str">
        <f>VLOOKUP(E42,'RN ZBPM'!$A$1:$B$109,2,0)</f>
        <v>MA</v>
      </c>
      <c r="H42" s="133">
        <v>0.038738425925925926</v>
      </c>
      <c r="I42" s="134" t="s">
        <v>945</v>
      </c>
      <c r="J42">
        <v>96</v>
      </c>
      <c r="K42">
        <v>6</v>
      </c>
    </row>
    <row r="43" spans="1:11" ht="12.75">
      <c r="A43">
        <v>172</v>
      </c>
      <c r="B43" t="s">
        <v>114</v>
      </c>
      <c r="C43" t="s">
        <v>80</v>
      </c>
      <c r="D43" t="s">
        <v>115</v>
      </c>
      <c r="E43">
        <v>1985</v>
      </c>
      <c r="F43" t="s">
        <v>18</v>
      </c>
      <c r="G43" s="32" t="str">
        <f>VLOOKUP(E43,'RN ZBPM'!$A$1:$B$109,2,0)</f>
        <v>MA</v>
      </c>
      <c r="H43" s="133">
        <v>0.03886574074074074</v>
      </c>
      <c r="I43" s="134" t="s">
        <v>946</v>
      </c>
      <c r="J43">
        <v>97</v>
      </c>
      <c r="K43">
        <v>38</v>
      </c>
    </row>
    <row r="44" spans="1:11" ht="12.75">
      <c r="A44">
        <v>118</v>
      </c>
      <c r="B44" t="s">
        <v>116</v>
      </c>
      <c r="C44" t="s">
        <v>91</v>
      </c>
      <c r="E44">
        <v>1988</v>
      </c>
      <c r="F44" t="s">
        <v>18</v>
      </c>
      <c r="G44" s="32" t="str">
        <f>VLOOKUP(E44,'RN ZBPM'!$A$1:$B$109,2,0)</f>
        <v>MA</v>
      </c>
      <c r="H44" s="133">
        <v>0.03898148148148148</v>
      </c>
      <c r="I44" s="134" t="s">
        <v>947</v>
      </c>
      <c r="J44">
        <v>98</v>
      </c>
      <c r="K44">
        <v>39</v>
      </c>
    </row>
    <row r="45" spans="1:11" ht="12.75">
      <c r="A45">
        <v>116</v>
      </c>
      <c r="B45" t="s">
        <v>117</v>
      </c>
      <c r="C45" t="s">
        <v>58</v>
      </c>
      <c r="E45">
        <v>1987</v>
      </c>
      <c r="F45" t="s">
        <v>18</v>
      </c>
      <c r="G45" s="32" t="str">
        <f>VLOOKUP(E45,'RN ZBPM'!$A$1:$B$109,2,0)</f>
        <v>MA</v>
      </c>
      <c r="H45" s="133">
        <v>0.039050925925925926</v>
      </c>
      <c r="I45" s="134" t="s">
        <v>948</v>
      </c>
      <c r="J45">
        <v>99</v>
      </c>
      <c r="K45">
        <v>40</v>
      </c>
    </row>
    <row r="46" spans="1:11" ht="12.75">
      <c r="A46">
        <v>115</v>
      </c>
      <c r="B46" t="s">
        <v>118</v>
      </c>
      <c r="C46" t="s">
        <v>119</v>
      </c>
      <c r="D46" t="s">
        <v>51</v>
      </c>
      <c r="E46">
        <v>1984</v>
      </c>
      <c r="F46" t="s">
        <v>18</v>
      </c>
      <c r="G46" s="32" t="str">
        <f>VLOOKUP(E46,'RN ZBPM'!$A$1:$B$109,2,0)</f>
        <v>MA</v>
      </c>
      <c r="H46" s="133">
        <v>0.05298611111111111</v>
      </c>
      <c r="I46" s="134" t="s">
        <v>949</v>
      </c>
      <c r="J46">
        <v>124</v>
      </c>
      <c r="K46">
        <v>41</v>
      </c>
    </row>
    <row r="47" spans="1:11" ht="12.75">
      <c r="A47">
        <v>100</v>
      </c>
      <c r="B47" t="s">
        <v>120</v>
      </c>
      <c r="C47" t="s">
        <v>121</v>
      </c>
      <c r="D47" t="s">
        <v>122</v>
      </c>
      <c r="E47">
        <v>1970</v>
      </c>
      <c r="F47" t="s">
        <v>123</v>
      </c>
      <c r="G47" s="32" t="str">
        <f>VLOOKUP(E47,'RN ZBPM'!$A$1:$B$109,2,0)</f>
        <v>MB</v>
      </c>
      <c r="H47" s="133">
        <v>0.025798611111111112</v>
      </c>
      <c r="I47" s="134" t="s">
        <v>950</v>
      </c>
      <c r="J47">
        <v>2</v>
      </c>
      <c r="K47">
        <v>1</v>
      </c>
    </row>
    <row r="48" spans="1:11" ht="12.75">
      <c r="A48">
        <v>58</v>
      </c>
      <c r="B48" t="s">
        <v>124</v>
      </c>
      <c r="C48" t="s">
        <v>70</v>
      </c>
      <c r="D48" t="s">
        <v>125</v>
      </c>
      <c r="E48">
        <v>1969</v>
      </c>
      <c r="F48" t="s">
        <v>123</v>
      </c>
      <c r="G48" s="32" t="str">
        <f>VLOOKUP(E48,'RN ZBPM'!$A$1:$B$109,2,0)</f>
        <v>MB</v>
      </c>
      <c r="H48" s="133">
        <v>0.027430555555555555</v>
      </c>
      <c r="I48" s="134" t="s">
        <v>951</v>
      </c>
      <c r="J48">
        <v>8</v>
      </c>
      <c r="K48">
        <v>2</v>
      </c>
    </row>
    <row r="49" spans="1:11" ht="12.75">
      <c r="A49">
        <v>8</v>
      </c>
      <c r="B49" t="s">
        <v>126</v>
      </c>
      <c r="C49" t="s">
        <v>58</v>
      </c>
      <c r="D49" t="s">
        <v>127</v>
      </c>
      <c r="E49">
        <v>1969</v>
      </c>
      <c r="F49" t="s">
        <v>123</v>
      </c>
      <c r="G49" s="32" t="str">
        <f>VLOOKUP(E49,'RN ZBPM'!$A$1:$B$109,2,0)</f>
        <v>MB</v>
      </c>
      <c r="H49" s="133">
        <v>0.02771990740740741</v>
      </c>
      <c r="I49" s="134" t="s">
        <v>952</v>
      </c>
      <c r="J49">
        <v>10</v>
      </c>
      <c r="K49">
        <v>3</v>
      </c>
    </row>
    <row r="50" spans="1:13" ht="12.75">
      <c r="A50">
        <v>126</v>
      </c>
      <c r="B50" t="s">
        <v>128</v>
      </c>
      <c r="C50" t="s">
        <v>96</v>
      </c>
      <c r="D50" t="s">
        <v>129</v>
      </c>
      <c r="E50">
        <v>1972</v>
      </c>
      <c r="F50" t="s">
        <v>123</v>
      </c>
      <c r="G50" s="32" t="str">
        <f>VLOOKUP(E50,'RN ZBPM'!$A$1:$B$109,2,0)</f>
        <v>MB</v>
      </c>
      <c r="H50" s="133">
        <v>0.02824074074074074</v>
      </c>
      <c r="I50" s="134" t="s">
        <v>953</v>
      </c>
      <c r="J50">
        <v>13</v>
      </c>
      <c r="K50">
        <v>4</v>
      </c>
      <c r="M50" t="s">
        <v>2</v>
      </c>
    </row>
    <row r="51" spans="1:13" ht="12.75">
      <c r="A51">
        <v>19</v>
      </c>
      <c r="B51" t="s">
        <v>130</v>
      </c>
      <c r="C51" t="s">
        <v>58</v>
      </c>
      <c r="D51" t="s">
        <v>131</v>
      </c>
      <c r="E51">
        <v>1967</v>
      </c>
      <c r="F51" t="s">
        <v>123</v>
      </c>
      <c r="G51" s="32" t="str">
        <f>VLOOKUP(E51,'RN ZBPM'!$A$1:$B$109,2,0)</f>
        <v>MB</v>
      </c>
      <c r="H51" s="133">
        <v>0.029513888888888888</v>
      </c>
      <c r="I51" s="134" t="s">
        <v>829</v>
      </c>
      <c r="J51">
        <v>19</v>
      </c>
      <c r="K51">
        <v>5</v>
      </c>
      <c r="M51" t="s">
        <v>2</v>
      </c>
    </row>
    <row r="52" spans="1:13" ht="12.75">
      <c r="A52">
        <v>182</v>
      </c>
      <c r="B52" t="s">
        <v>132</v>
      </c>
      <c r="C52" t="s">
        <v>41</v>
      </c>
      <c r="D52" t="s">
        <v>42</v>
      </c>
      <c r="E52">
        <v>1973</v>
      </c>
      <c r="F52" t="s">
        <v>123</v>
      </c>
      <c r="G52" s="32" t="str">
        <f>VLOOKUP(E52,'RN ZBPM'!$A$1:$B$109,2,0)</f>
        <v>MB</v>
      </c>
      <c r="H52" s="133">
        <v>0.030416666666666668</v>
      </c>
      <c r="I52" s="134" t="s">
        <v>830</v>
      </c>
      <c r="J52">
        <v>24</v>
      </c>
      <c r="K52">
        <v>6</v>
      </c>
      <c r="M52" t="s">
        <v>2</v>
      </c>
    </row>
    <row r="53" spans="1:13" ht="12.75">
      <c r="A53">
        <v>152</v>
      </c>
      <c r="B53" t="s">
        <v>133</v>
      </c>
      <c r="C53" t="s">
        <v>58</v>
      </c>
      <c r="D53" t="s">
        <v>97</v>
      </c>
      <c r="E53">
        <v>1971</v>
      </c>
      <c r="F53" t="s">
        <v>123</v>
      </c>
      <c r="G53" s="32" t="str">
        <f>VLOOKUP(E53,'RN ZBPM'!$A$1:$B$109,2,0)</f>
        <v>MB</v>
      </c>
      <c r="H53" s="133">
        <v>0.03071759259259259</v>
      </c>
      <c r="I53" s="134" t="s">
        <v>831</v>
      </c>
      <c r="J53">
        <v>25</v>
      </c>
      <c r="K53">
        <v>7</v>
      </c>
      <c r="M53" t="s">
        <v>2</v>
      </c>
    </row>
    <row r="54" spans="1:13" ht="12.75">
      <c r="A54">
        <v>95</v>
      </c>
      <c r="B54" t="s">
        <v>134</v>
      </c>
      <c r="C54" t="s">
        <v>135</v>
      </c>
      <c r="D54" t="s">
        <v>136</v>
      </c>
      <c r="E54">
        <v>1971</v>
      </c>
      <c r="F54" t="s">
        <v>123</v>
      </c>
      <c r="G54" s="32" t="str">
        <f>VLOOKUP(E54,'RN ZBPM'!$A$1:$B$109,2,0)</f>
        <v>MB</v>
      </c>
      <c r="H54" s="133">
        <v>0.03166666666666667</v>
      </c>
      <c r="I54" s="134" t="s">
        <v>832</v>
      </c>
      <c r="J54">
        <v>35</v>
      </c>
      <c r="K54">
        <v>8</v>
      </c>
      <c r="M54" t="s">
        <v>2</v>
      </c>
    </row>
    <row r="55" spans="1:13" ht="12.75">
      <c r="A55">
        <v>51</v>
      </c>
      <c r="B55" t="s">
        <v>137</v>
      </c>
      <c r="C55" t="s">
        <v>58</v>
      </c>
      <c r="D55" t="s">
        <v>138</v>
      </c>
      <c r="E55">
        <v>1968</v>
      </c>
      <c r="F55" t="s">
        <v>123</v>
      </c>
      <c r="G55" s="32" t="str">
        <f>VLOOKUP(E55,'RN ZBPM'!$A$1:$B$109,2,0)</f>
        <v>MB</v>
      </c>
      <c r="H55" s="133">
        <v>0.032199074074074074</v>
      </c>
      <c r="I55" s="134" t="s">
        <v>833</v>
      </c>
      <c r="J55">
        <v>40</v>
      </c>
      <c r="K55">
        <v>9</v>
      </c>
      <c r="M55" t="s">
        <v>2</v>
      </c>
    </row>
    <row r="56" spans="1:13" ht="12.75">
      <c r="A56">
        <v>190</v>
      </c>
      <c r="B56" t="s">
        <v>139</v>
      </c>
      <c r="C56" t="s">
        <v>58</v>
      </c>
      <c r="D56" t="s">
        <v>51</v>
      </c>
      <c r="E56">
        <v>1970</v>
      </c>
      <c r="F56" t="s">
        <v>123</v>
      </c>
      <c r="G56" s="32" t="str">
        <f>VLOOKUP(E56,'RN ZBPM'!$A$1:$B$109,2,0)</f>
        <v>MB</v>
      </c>
      <c r="H56" s="133">
        <v>0.033032407407407406</v>
      </c>
      <c r="I56" s="134" t="s">
        <v>834</v>
      </c>
      <c r="J56">
        <v>45</v>
      </c>
      <c r="K56">
        <v>10</v>
      </c>
      <c r="M56" t="s">
        <v>2</v>
      </c>
    </row>
    <row r="57" spans="1:13" ht="12.75">
      <c r="A57">
        <v>131</v>
      </c>
      <c r="B57" t="s">
        <v>140</v>
      </c>
      <c r="C57" t="s">
        <v>135</v>
      </c>
      <c r="D57" t="s">
        <v>141</v>
      </c>
      <c r="E57">
        <v>1972</v>
      </c>
      <c r="F57" t="s">
        <v>123</v>
      </c>
      <c r="G57" s="32" t="str">
        <f>VLOOKUP(E57,'RN ZBPM'!$A$1:$B$109,2,0)</f>
        <v>MB</v>
      </c>
      <c r="H57" s="133">
        <v>0.03337962962962963</v>
      </c>
      <c r="I57" s="134" t="s">
        <v>835</v>
      </c>
      <c r="J57">
        <v>47</v>
      </c>
      <c r="K57">
        <v>11</v>
      </c>
      <c r="M57" t="s">
        <v>2</v>
      </c>
    </row>
    <row r="58" spans="1:13" ht="12.75">
      <c r="A58">
        <v>1</v>
      </c>
      <c r="B58" t="s">
        <v>101</v>
      </c>
      <c r="C58" t="s">
        <v>50</v>
      </c>
      <c r="D58" t="s">
        <v>102</v>
      </c>
      <c r="E58">
        <v>1971</v>
      </c>
      <c r="F58" t="s">
        <v>123</v>
      </c>
      <c r="G58" s="32" t="str">
        <f>VLOOKUP(E58,'RN ZBPM'!$A$1:$B$109,2,0)</f>
        <v>MB</v>
      </c>
      <c r="H58" s="133">
        <v>0.033796296296296297</v>
      </c>
      <c r="I58" s="134" t="s">
        <v>836</v>
      </c>
      <c r="J58">
        <v>50</v>
      </c>
      <c r="K58">
        <v>12</v>
      </c>
      <c r="M58" t="s">
        <v>2</v>
      </c>
    </row>
    <row r="59" spans="1:13" ht="12.75">
      <c r="A59">
        <v>76</v>
      </c>
      <c r="B59" t="s">
        <v>142</v>
      </c>
      <c r="C59" t="s">
        <v>143</v>
      </c>
      <c r="D59" t="s">
        <v>42</v>
      </c>
      <c r="E59">
        <v>1971</v>
      </c>
      <c r="F59" t="s">
        <v>123</v>
      </c>
      <c r="G59" s="32" t="str">
        <f>VLOOKUP(E59,'RN ZBPM'!$A$1:$B$109,2,0)</f>
        <v>MB</v>
      </c>
      <c r="H59" s="133">
        <v>0.033854166666666664</v>
      </c>
      <c r="I59" s="134" t="s">
        <v>837</v>
      </c>
      <c r="J59">
        <v>52</v>
      </c>
      <c r="K59">
        <v>13</v>
      </c>
      <c r="M59" t="s">
        <v>2</v>
      </c>
    </row>
    <row r="60" spans="1:13" ht="12.75">
      <c r="A60">
        <v>111</v>
      </c>
      <c r="B60" t="s">
        <v>93</v>
      </c>
      <c r="C60" t="s">
        <v>113</v>
      </c>
      <c r="D60" t="s">
        <v>144</v>
      </c>
      <c r="E60">
        <v>1971</v>
      </c>
      <c r="F60" t="s">
        <v>123</v>
      </c>
      <c r="G60" s="32" t="str">
        <f>VLOOKUP(E60,'RN ZBPM'!$A$1:$B$109,2,0)</f>
        <v>MB</v>
      </c>
      <c r="H60" s="133">
        <v>0.03466435185185185</v>
      </c>
      <c r="I60" s="134" t="s">
        <v>838</v>
      </c>
      <c r="J60">
        <v>61</v>
      </c>
      <c r="K60">
        <v>14</v>
      </c>
      <c r="M60" t="s">
        <v>2</v>
      </c>
    </row>
    <row r="61" spans="1:13" ht="12.75">
      <c r="A61">
        <v>179</v>
      </c>
      <c r="B61" t="s">
        <v>145</v>
      </c>
      <c r="C61" t="s">
        <v>146</v>
      </c>
      <c r="D61" t="s">
        <v>42</v>
      </c>
      <c r="E61">
        <v>1970</v>
      </c>
      <c r="F61" t="s">
        <v>147</v>
      </c>
      <c r="G61" s="32" t="str">
        <f>VLOOKUP(E61,'RN ZBPM'!$A$1:$B$109,2,0)</f>
        <v>MB</v>
      </c>
      <c r="H61" s="133">
        <v>0.034837962962962966</v>
      </c>
      <c r="I61" s="134" t="s">
        <v>862</v>
      </c>
      <c r="J61">
        <v>63</v>
      </c>
      <c r="K61">
        <v>13</v>
      </c>
      <c r="M61" t="s">
        <v>2</v>
      </c>
    </row>
    <row r="62" spans="1:13" ht="12.75">
      <c r="A62">
        <v>101</v>
      </c>
      <c r="B62" t="s">
        <v>148</v>
      </c>
      <c r="C62" t="s">
        <v>149</v>
      </c>
      <c r="D62" t="s">
        <v>107</v>
      </c>
      <c r="E62">
        <v>1969</v>
      </c>
      <c r="F62" t="s">
        <v>123</v>
      </c>
      <c r="G62" s="32" t="str">
        <f>VLOOKUP(E62,'RN ZBPM'!$A$1:$B$109,2,0)</f>
        <v>MB</v>
      </c>
      <c r="H62" s="133">
        <v>0.03523148148148148</v>
      </c>
      <c r="I62" s="134" t="s">
        <v>839</v>
      </c>
      <c r="J62">
        <v>67</v>
      </c>
      <c r="K62">
        <v>15</v>
      </c>
      <c r="M62" t="s">
        <v>2</v>
      </c>
    </row>
    <row r="63" spans="1:13" ht="12.75">
      <c r="A63">
        <v>196</v>
      </c>
      <c r="B63" t="s">
        <v>150</v>
      </c>
      <c r="C63" t="s">
        <v>151</v>
      </c>
      <c r="E63">
        <v>1972</v>
      </c>
      <c r="F63" t="s">
        <v>123</v>
      </c>
      <c r="G63" s="32" t="str">
        <f>VLOOKUP(E63,'RN ZBPM'!$A$1:$B$109,2,0)</f>
        <v>MB</v>
      </c>
      <c r="H63" s="133">
        <v>0.035833333333333335</v>
      </c>
      <c r="I63" s="134" t="s">
        <v>840</v>
      </c>
      <c r="J63">
        <v>71</v>
      </c>
      <c r="K63">
        <v>16</v>
      </c>
      <c r="M63" t="s">
        <v>2</v>
      </c>
    </row>
    <row r="64" spans="1:13" ht="12.75">
      <c r="A64">
        <v>104</v>
      </c>
      <c r="B64" t="s">
        <v>52</v>
      </c>
      <c r="C64" t="s">
        <v>25</v>
      </c>
      <c r="D64" t="s">
        <v>82</v>
      </c>
      <c r="E64">
        <v>1966</v>
      </c>
      <c r="F64" t="s">
        <v>123</v>
      </c>
      <c r="G64" s="32" t="str">
        <f>VLOOKUP(E64,'RN ZBPM'!$A$1:$B$109,2,0)</f>
        <v>MB</v>
      </c>
      <c r="H64" s="133">
        <v>0.03685185185185185</v>
      </c>
      <c r="I64" s="134" t="s">
        <v>841</v>
      </c>
      <c r="J64">
        <v>79</v>
      </c>
      <c r="K64">
        <v>17</v>
      </c>
      <c r="M64" t="s">
        <v>2</v>
      </c>
    </row>
    <row r="65" spans="1:13" ht="12.75">
      <c r="A65">
        <v>193</v>
      </c>
      <c r="B65" t="s">
        <v>152</v>
      </c>
      <c r="C65" t="s">
        <v>44</v>
      </c>
      <c r="D65" t="s">
        <v>153</v>
      </c>
      <c r="E65">
        <v>1964</v>
      </c>
      <c r="F65" t="s">
        <v>123</v>
      </c>
      <c r="G65" s="32" t="str">
        <f>VLOOKUP(E65,'RN ZBPM'!$A$1:$B$109,2,0)</f>
        <v>MB</v>
      </c>
      <c r="H65" s="133">
        <v>0.036944444444444446</v>
      </c>
      <c r="I65" s="134" t="s">
        <v>842</v>
      </c>
      <c r="J65">
        <v>83</v>
      </c>
      <c r="K65">
        <v>18</v>
      </c>
      <c r="M65" t="s">
        <v>2</v>
      </c>
    </row>
    <row r="66" spans="1:13" ht="12.75">
      <c r="A66">
        <v>154</v>
      </c>
      <c r="B66" t="s">
        <v>154</v>
      </c>
      <c r="C66" t="s">
        <v>91</v>
      </c>
      <c r="D66" t="s">
        <v>155</v>
      </c>
      <c r="E66">
        <v>1966</v>
      </c>
      <c r="F66" t="s">
        <v>123</v>
      </c>
      <c r="G66" s="32" t="str">
        <f>VLOOKUP(E66,'RN ZBPM'!$A$1:$B$109,2,0)</f>
        <v>MB</v>
      </c>
      <c r="H66" s="133">
        <v>0.03719907407407407</v>
      </c>
      <c r="I66" s="134" t="s">
        <v>843</v>
      </c>
      <c r="J66">
        <v>87</v>
      </c>
      <c r="K66">
        <v>19</v>
      </c>
      <c r="M66" t="s">
        <v>2</v>
      </c>
    </row>
    <row r="67" spans="1:13" ht="12.75">
      <c r="A67">
        <v>106</v>
      </c>
      <c r="B67" t="s">
        <v>135</v>
      </c>
      <c r="C67" t="s">
        <v>156</v>
      </c>
      <c r="D67" t="s">
        <v>157</v>
      </c>
      <c r="E67">
        <v>1964</v>
      </c>
      <c r="F67" t="s">
        <v>123</v>
      </c>
      <c r="G67" s="32" t="str">
        <f>VLOOKUP(E67,'RN ZBPM'!$A$1:$B$109,2,0)</f>
        <v>MB</v>
      </c>
      <c r="H67" s="133">
        <v>0.03743055555555556</v>
      </c>
      <c r="I67" s="134" t="s">
        <v>844</v>
      </c>
      <c r="J67">
        <v>88</v>
      </c>
      <c r="K67">
        <v>20</v>
      </c>
      <c r="M67" t="s">
        <v>2</v>
      </c>
    </row>
    <row r="68" spans="1:13" ht="12.75">
      <c r="A68">
        <v>188</v>
      </c>
      <c r="B68" t="s">
        <v>158</v>
      </c>
      <c r="C68" t="s">
        <v>159</v>
      </c>
      <c r="D68" t="s">
        <v>160</v>
      </c>
      <c r="E68">
        <v>1970</v>
      </c>
      <c r="F68" t="s">
        <v>123</v>
      </c>
      <c r="G68" s="32" t="str">
        <f>VLOOKUP(E68,'RN ZBPM'!$A$1:$B$109,2,0)</f>
        <v>MB</v>
      </c>
      <c r="H68" s="133">
        <v>0.03962962962962963</v>
      </c>
      <c r="I68" s="134" t="s">
        <v>845</v>
      </c>
      <c r="J68">
        <v>101</v>
      </c>
      <c r="K68">
        <v>21</v>
      </c>
      <c r="M68" t="s">
        <v>2</v>
      </c>
    </row>
    <row r="69" spans="1:13" ht="12.75">
      <c r="A69">
        <v>171</v>
      </c>
      <c r="B69" t="s">
        <v>161</v>
      </c>
      <c r="C69" t="s">
        <v>109</v>
      </c>
      <c r="D69" t="s">
        <v>162</v>
      </c>
      <c r="E69">
        <v>1965</v>
      </c>
      <c r="F69" t="s">
        <v>123</v>
      </c>
      <c r="G69" s="32" t="str">
        <f>VLOOKUP(E69,'RN ZBPM'!$A$1:$B$109,2,0)</f>
        <v>MB</v>
      </c>
      <c r="H69" s="133">
        <v>0.04097222222222222</v>
      </c>
      <c r="I69" s="134" t="s">
        <v>846</v>
      </c>
      <c r="J69">
        <v>110</v>
      </c>
      <c r="K69">
        <v>22</v>
      </c>
      <c r="M69" t="s">
        <v>2</v>
      </c>
    </row>
    <row r="70" spans="1:13" ht="12.75">
      <c r="A70">
        <v>10</v>
      </c>
      <c r="B70" t="s">
        <v>163</v>
      </c>
      <c r="C70" t="s">
        <v>164</v>
      </c>
      <c r="D70" t="s">
        <v>107</v>
      </c>
      <c r="E70">
        <v>1965</v>
      </c>
      <c r="F70" t="s">
        <v>123</v>
      </c>
      <c r="G70" s="32" t="str">
        <f>VLOOKUP(E70,'RN ZBPM'!$A$1:$B$109,2,0)</f>
        <v>MB</v>
      </c>
      <c r="H70" s="133">
        <v>0.04196759259259259</v>
      </c>
      <c r="I70" s="134" t="s">
        <v>847</v>
      </c>
      <c r="J70">
        <v>111</v>
      </c>
      <c r="K70">
        <v>23</v>
      </c>
      <c r="M70" t="s">
        <v>2</v>
      </c>
    </row>
    <row r="71" spans="1:13" ht="12.75">
      <c r="A71">
        <v>105</v>
      </c>
      <c r="B71" t="s">
        <v>165</v>
      </c>
      <c r="C71" t="s">
        <v>166</v>
      </c>
      <c r="D71" t="s">
        <v>157</v>
      </c>
      <c r="E71">
        <v>1973</v>
      </c>
      <c r="F71" t="s">
        <v>123</v>
      </c>
      <c r="G71" s="32" t="str">
        <f>VLOOKUP(E71,'RN ZBPM'!$A$1:$B$109,2,0)</f>
        <v>MB</v>
      </c>
      <c r="H71" s="133">
        <v>0.04268518518518519</v>
      </c>
      <c r="I71" s="134" t="s">
        <v>848</v>
      </c>
      <c r="J71">
        <v>116</v>
      </c>
      <c r="K71">
        <v>24</v>
      </c>
      <c r="M71" t="s">
        <v>2</v>
      </c>
    </row>
    <row r="72" spans="1:13" ht="12.75">
      <c r="A72">
        <v>161</v>
      </c>
      <c r="B72" t="s">
        <v>167</v>
      </c>
      <c r="C72" t="s">
        <v>58</v>
      </c>
      <c r="D72" t="s">
        <v>168</v>
      </c>
      <c r="E72">
        <v>1967</v>
      </c>
      <c r="F72" t="s">
        <v>123</v>
      </c>
      <c r="G72" s="32" t="str">
        <f>VLOOKUP(E72,'RN ZBPM'!$A$1:$B$109,2,0)</f>
        <v>MB</v>
      </c>
      <c r="H72" s="133">
        <v>0.048101851851851854</v>
      </c>
      <c r="I72" s="134" t="s">
        <v>849</v>
      </c>
      <c r="J72">
        <v>123</v>
      </c>
      <c r="K72">
        <v>25</v>
      </c>
      <c r="M72" t="s">
        <v>2</v>
      </c>
    </row>
    <row r="73" spans="1:13" ht="12.75">
      <c r="A73">
        <v>151</v>
      </c>
      <c r="B73" t="s">
        <v>169</v>
      </c>
      <c r="C73" t="s">
        <v>30</v>
      </c>
      <c r="D73" t="s">
        <v>170</v>
      </c>
      <c r="E73">
        <v>1960</v>
      </c>
      <c r="F73" t="s">
        <v>147</v>
      </c>
      <c r="G73" s="32" t="str">
        <f>VLOOKUP(E73,'RN ZBPM'!$A$1:$B$109,2,0)</f>
        <v>MC</v>
      </c>
      <c r="H73" s="133">
        <v>0.027280092592592592</v>
      </c>
      <c r="I73" s="134" t="s">
        <v>850</v>
      </c>
      <c r="J73">
        <v>7</v>
      </c>
      <c r="K73">
        <v>1</v>
      </c>
      <c r="M73" t="s">
        <v>2</v>
      </c>
    </row>
    <row r="74" spans="1:13" ht="12.75">
      <c r="A74">
        <v>16</v>
      </c>
      <c r="B74" t="s">
        <v>171</v>
      </c>
      <c r="C74" t="s">
        <v>50</v>
      </c>
      <c r="D74" t="s">
        <v>172</v>
      </c>
      <c r="E74">
        <v>1959</v>
      </c>
      <c r="F74" t="s">
        <v>147</v>
      </c>
      <c r="G74" s="32" t="str">
        <f>VLOOKUP(E74,'RN ZBPM'!$A$1:$B$109,2,0)</f>
        <v>MC</v>
      </c>
      <c r="H74" s="133">
        <v>0.028645833333333332</v>
      </c>
      <c r="I74" s="134" t="s">
        <v>851</v>
      </c>
      <c r="J74">
        <v>14</v>
      </c>
      <c r="K74">
        <v>2</v>
      </c>
      <c r="M74" t="s">
        <v>2</v>
      </c>
    </row>
    <row r="75" spans="1:13" ht="12.75">
      <c r="A75">
        <v>785</v>
      </c>
      <c r="B75" t="s">
        <v>173</v>
      </c>
      <c r="C75" t="s">
        <v>174</v>
      </c>
      <c r="D75" t="s">
        <v>31</v>
      </c>
      <c r="E75">
        <v>1956</v>
      </c>
      <c r="F75" t="s">
        <v>147</v>
      </c>
      <c r="G75" s="32" t="str">
        <f>VLOOKUP(E75,'RN ZBPM'!$A$1:$B$109,2,0)</f>
        <v>MC</v>
      </c>
      <c r="H75" s="133">
        <v>0.028912037037037038</v>
      </c>
      <c r="I75" s="134" t="s">
        <v>852</v>
      </c>
      <c r="J75">
        <v>15</v>
      </c>
      <c r="K75">
        <v>3</v>
      </c>
      <c r="M75" t="s">
        <v>2</v>
      </c>
    </row>
    <row r="76" spans="1:13" ht="12.75">
      <c r="A76">
        <v>12</v>
      </c>
      <c r="B76" t="s">
        <v>175</v>
      </c>
      <c r="C76" t="s">
        <v>30</v>
      </c>
      <c r="D76" t="s">
        <v>176</v>
      </c>
      <c r="E76">
        <v>1961</v>
      </c>
      <c r="F76" t="s">
        <v>147</v>
      </c>
      <c r="G76" s="32" t="str">
        <f>VLOOKUP(E76,'RN ZBPM'!$A$1:$B$109,2,0)</f>
        <v>MC</v>
      </c>
      <c r="H76" s="133">
        <v>0.029444444444444443</v>
      </c>
      <c r="I76" s="134" t="s">
        <v>853</v>
      </c>
      <c r="J76">
        <v>18</v>
      </c>
      <c r="K76">
        <v>4</v>
      </c>
      <c r="M76" t="s">
        <v>2</v>
      </c>
    </row>
    <row r="77" spans="1:13" ht="12.75">
      <c r="A77">
        <v>59</v>
      </c>
      <c r="B77" t="s">
        <v>177</v>
      </c>
      <c r="C77" t="s">
        <v>178</v>
      </c>
      <c r="D77" t="s">
        <v>125</v>
      </c>
      <c r="E77">
        <v>1960</v>
      </c>
      <c r="F77" t="s">
        <v>147</v>
      </c>
      <c r="G77" s="32" t="str">
        <f>VLOOKUP(E77,'RN ZBPM'!$A$1:$B$109,2,0)</f>
        <v>MC</v>
      </c>
      <c r="H77" s="133">
        <v>0.029594907407407407</v>
      </c>
      <c r="I77" s="134" t="s">
        <v>854</v>
      </c>
      <c r="J77">
        <v>20</v>
      </c>
      <c r="K77">
        <v>5</v>
      </c>
      <c r="M77" t="s">
        <v>2</v>
      </c>
    </row>
    <row r="78" spans="1:13" ht="12.75">
      <c r="A78">
        <v>36</v>
      </c>
      <c r="B78" t="s">
        <v>179</v>
      </c>
      <c r="C78" t="s">
        <v>180</v>
      </c>
      <c r="D78" t="s">
        <v>181</v>
      </c>
      <c r="E78">
        <v>1955</v>
      </c>
      <c r="F78" t="s">
        <v>147</v>
      </c>
      <c r="G78" s="32" t="str">
        <f>VLOOKUP(E78,'RN ZBPM'!$A$1:$B$109,2,0)</f>
        <v>MC</v>
      </c>
      <c r="H78" s="133">
        <v>0.031574074074074074</v>
      </c>
      <c r="I78" s="134" t="s">
        <v>855</v>
      </c>
      <c r="J78">
        <v>34</v>
      </c>
      <c r="K78">
        <v>6</v>
      </c>
      <c r="M78" t="s">
        <v>2</v>
      </c>
    </row>
    <row r="79" spans="1:13" ht="12.75">
      <c r="A79">
        <v>88</v>
      </c>
      <c r="B79" t="s">
        <v>182</v>
      </c>
      <c r="C79" t="s">
        <v>119</v>
      </c>
      <c r="D79" t="s">
        <v>183</v>
      </c>
      <c r="E79">
        <v>1954</v>
      </c>
      <c r="F79" t="s">
        <v>147</v>
      </c>
      <c r="G79" s="32" t="str">
        <f>VLOOKUP(E79,'RN ZBPM'!$A$1:$B$109,2,0)</f>
        <v>MC</v>
      </c>
      <c r="H79" s="133">
        <v>0.031875</v>
      </c>
      <c r="I79" s="134" t="s">
        <v>856</v>
      </c>
      <c r="J79">
        <v>38</v>
      </c>
      <c r="K79">
        <v>7</v>
      </c>
      <c r="M79" t="s">
        <v>2</v>
      </c>
    </row>
    <row r="80" spans="1:13" ht="12.75">
      <c r="A80">
        <v>143</v>
      </c>
      <c r="B80" t="s">
        <v>184</v>
      </c>
      <c r="C80" t="s">
        <v>96</v>
      </c>
      <c r="D80" t="s">
        <v>107</v>
      </c>
      <c r="E80">
        <v>1956</v>
      </c>
      <c r="F80" t="s">
        <v>147</v>
      </c>
      <c r="G80" s="32" t="str">
        <f>VLOOKUP(E80,'RN ZBPM'!$A$1:$B$109,2,0)</f>
        <v>MC</v>
      </c>
      <c r="H80" s="133">
        <v>0.03305555555555555</v>
      </c>
      <c r="I80" s="134" t="s">
        <v>857</v>
      </c>
      <c r="J80">
        <v>46</v>
      </c>
      <c r="K80">
        <v>8</v>
      </c>
      <c r="M80" t="s">
        <v>2</v>
      </c>
    </row>
    <row r="81" spans="1:13" ht="12.75">
      <c r="A81">
        <v>34</v>
      </c>
      <c r="B81" t="s">
        <v>185</v>
      </c>
      <c r="C81" t="s">
        <v>106</v>
      </c>
      <c r="D81" t="s">
        <v>31</v>
      </c>
      <c r="E81">
        <v>1960</v>
      </c>
      <c r="F81" t="s">
        <v>147</v>
      </c>
      <c r="G81" s="32" t="str">
        <f>VLOOKUP(E81,'RN ZBPM'!$A$1:$B$109,2,0)</f>
        <v>MC</v>
      </c>
      <c r="H81" s="133">
        <v>0.03340277777777778</v>
      </c>
      <c r="I81" s="134" t="s">
        <v>858</v>
      </c>
      <c r="J81">
        <v>48</v>
      </c>
      <c r="K81">
        <v>9</v>
      </c>
      <c r="M81" t="s">
        <v>2</v>
      </c>
    </row>
    <row r="82" spans="1:13" ht="12.75">
      <c r="A82">
        <v>94</v>
      </c>
      <c r="B82" t="s">
        <v>186</v>
      </c>
      <c r="C82" t="s">
        <v>70</v>
      </c>
      <c r="D82" t="s">
        <v>187</v>
      </c>
      <c r="E82">
        <v>1962</v>
      </c>
      <c r="F82" t="s">
        <v>147</v>
      </c>
      <c r="G82" s="32" t="str">
        <f>VLOOKUP(E82,'RN ZBPM'!$A$1:$B$109,2,0)</f>
        <v>MC</v>
      </c>
      <c r="H82" s="133">
        <v>0.03366898148148148</v>
      </c>
      <c r="I82" s="134" t="s">
        <v>859</v>
      </c>
      <c r="J82">
        <v>49</v>
      </c>
      <c r="K82">
        <v>10</v>
      </c>
      <c r="M82" t="s">
        <v>2</v>
      </c>
    </row>
    <row r="83" spans="1:13" ht="12.75">
      <c r="A83">
        <v>197</v>
      </c>
      <c r="B83" t="s">
        <v>188</v>
      </c>
      <c r="C83" t="s">
        <v>189</v>
      </c>
      <c r="D83" t="s">
        <v>42</v>
      </c>
      <c r="E83">
        <v>1957</v>
      </c>
      <c r="F83" t="s">
        <v>147</v>
      </c>
      <c r="G83" s="32" t="str">
        <f>VLOOKUP(E83,'RN ZBPM'!$A$1:$B$109,2,0)</f>
        <v>MC</v>
      </c>
      <c r="H83" s="133">
        <v>0.03387731481481481</v>
      </c>
      <c r="I83" s="134" t="s">
        <v>860</v>
      </c>
      <c r="J83">
        <v>53</v>
      </c>
      <c r="K83">
        <v>11</v>
      </c>
      <c r="M83" t="s">
        <v>2</v>
      </c>
    </row>
    <row r="84" spans="1:13" ht="12.75">
      <c r="A84">
        <v>31</v>
      </c>
      <c r="B84" t="s">
        <v>190</v>
      </c>
      <c r="C84" t="s">
        <v>58</v>
      </c>
      <c r="D84" t="s">
        <v>191</v>
      </c>
      <c r="E84">
        <v>1961</v>
      </c>
      <c r="F84" t="s">
        <v>147</v>
      </c>
      <c r="G84" s="32" t="str">
        <f>VLOOKUP(E84,'RN ZBPM'!$A$1:$B$109,2,0)</f>
        <v>MC</v>
      </c>
      <c r="H84" s="133">
        <v>0.03469907407407408</v>
      </c>
      <c r="I84" s="134" t="s">
        <v>861</v>
      </c>
      <c r="J84">
        <v>62</v>
      </c>
      <c r="K84">
        <v>12</v>
      </c>
      <c r="M84" t="s">
        <v>2</v>
      </c>
    </row>
    <row r="85" spans="1:13" ht="12.75">
      <c r="A85">
        <v>92</v>
      </c>
      <c r="B85" t="s">
        <v>192</v>
      </c>
      <c r="C85" t="s">
        <v>159</v>
      </c>
      <c r="D85" t="s">
        <v>107</v>
      </c>
      <c r="E85">
        <v>1962</v>
      </c>
      <c r="F85" t="s">
        <v>147</v>
      </c>
      <c r="G85" s="32" t="str">
        <f>VLOOKUP(E85,'RN ZBPM'!$A$1:$B$109,2,0)</f>
        <v>MC</v>
      </c>
      <c r="H85" s="133">
        <v>0.0353125</v>
      </c>
      <c r="I85" s="134" t="s">
        <v>863</v>
      </c>
      <c r="J85">
        <v>68</v>
      </c>
      <c r="K85">
        <v>14</v>
      </c>
      <c r="M85" t="s">
        <v>2</v>
      </c>
    </row>
    <row r="86" spans="1:13" ht="12.75">
      <c r="A86">
        <v>181</v>
      </c>
      <c r="B86" t="s">
        <v>193</v>
      </c>
      <c r="C86" t="s">
        <v>44</v>
      </c>
      <c r="D86" t="s">
        <v>194</v>
      </c>
      <c r="E86">
        <v>1962</v>
      </c>
      <c r="F86" t="s">
        <v>147</v>
      </c>
      <c r="G86" s="32" t="str">
        <f>VLOOKUP(E86,'RN ZBPM'!$A$1:$B$109,2,0)</f>
        <v>MC</v>
      </c>
      <c r="H86" s="133">
        <v>0.03564814814814815</v>
      </c>
      <c r="I86" s="134" t="s">
        <v>954</v>
      </c>
      <c r="J86">
        <v>69</v>
      </c>
      <c r="K86">
        <v>30</v>
      </c>
      <c r="M86" t="s">
        <v>2</v>
      </c>
    </row>
    <row r="87" spans="1:13" ht="12.75">
      <c r="A87">
        <v>167</v>
      </c>
      <c r="B87" t="s">
        <v>195</v>
      </c>
      <c r="C87" t="s">
        <v>196</v>
      </c>
      <c r="D87" t="s">
        <v>42</v>
      </c>
      <c r="E87">
        <v>1962</v>
      </c>
      <c r="F87" t="s">
        <v>147</v>
      </c>
      <c r="G87" s="32" t="str">
        <f>VLOOKUP(E87,'RN ZBPM'!$A$1:$B$109,2,0)</f>
        <v>MC</v>
      </c>
      <c r="H87" s="133">
        <v>0.03577546296296296</v>
      </c>
      <c r="I87" s="134" t="s">
        <v>864</v>
      </c>
      <c r="J87">
        <v>70</v>
      </c>
      <c r="K87">
        <v>15</v>
      </c>
      <c r="M87" t="s">
        <v>2</v>
      </c>
    </row>
    <row r="88" spans="1:13" ht="12.75">
      <c r="A88">
        <v>129</v>
      </c>
      <c r="B88" t="s">
        <v>135</v>
      </c>
      <c r="C88" t="s">
        <v>197</v>
      </c>
      <c r="D88" t="s">
        <v>198</v>
      </c>
      <c r="E88">
        <v>1958</v>
      </c>
      <c r="F88" t="s">
        <v>147</v>
      </c>
      <c r="G88" s="32" t="str">
        <f>VLOOKUP(E88,'RN ZBPM'!$A$1:$B$109,2,0)</f>
        <v>MC</v>
      </c>
      <c r="H88" s="133">
        <v>0.036041666666666666</v>
      </c>
      <c r="I88" s="134" t="s">
        <v>865</v>
      </c>
      <c r="J88">
        <v>72</v>
      </c>
      <c r="K88">
        <v>16</v>
      </c>
      <c r="M88" t="s">
        <v>2</v>
      </c>
    </row>
    <row r="89" spans="1:13" ht="12.75">
      <c r="A89">
        <v>113</v>
      </c>
      <c r="B89" t="s">
        <v>199</v>
      </c>
      <c r="C89" t="s">
        <v>58</v>
      </c>
      <c r="D89" t="s">
        <v>200</v>
      </c>
      <c r="E89">
        <v>1963</v>
      </c>
      <c r="F89" t="s">
        <v>147</v>
      </c>
      <c r="G89" s="32" t="str">
        <f>VLOOKUP(E89,'RN ZBPM'!$A$1:$B$109,2,0)</f>
        <v>MC</v>
      </c>
      <c r="H89" s="133">
        <v>0.036284722222222225</v>
      </c>
      <c r="I89" s="134" t="s">
        <v>866</v>
      </c>
      <c r="J89">
        <v>74</v>
      </c>
      <c r="K89">
        <v>17</v>
      </c>
      <c r="M89" t="s">
        <v>2</v>
      </c>
    </row>
    <row r="90" spans="1:13" ht="12.75">
      <c r="A90">
        <v>146</v>
      </c>
      <c r="B90" t="s">
        <v>201</v>
      </c>
      <c r="C90" t="s">
        <v>159</v>
      </c>
      <c r="D90" t="s">
        <v>107</v>
      </c>
      <c r="E90">
        <v>1954</v>
      </c>
      <c r="F90" t="s">
        <v>147</v>
      </c>
      <c r="G90" s="32" t="str">
        <f>VLOOKUP(E90,'RN ZBPM'!$A$1:$B$109,2,0)</f>
        <v>MC</v>
      </c>
      <c r="H90" s="133">
        <v>0.036863425925925924</v>
      </c>
      <c r="I90" s="134" t="s">
        <v>867</v>
      </c>
      <c r="J90">
        <v>80</v>
      </c>
      <c r="K90">
        <v>18</v>
      </c>
      <c r="M90" t="s">
        <v>2</v>
      </c>
    </row>
    <row r="91" spans="1:13" ht="12.75">
      <c r="A91">
        <v>178</v>
      </c>
      <c r="B91" t="s">
        <v>202</v>
      </c>
      <c r="C91" t="s">
        <v>189</v>
      </c>
      <c r="D91" t="s">
        <v>194</v>
      </c>
      <c r="E91">
        <v>1962</v>
      </c>
      <c r="F91" t="s">
        <v>147</v>
      </c>
      <c r="G91" s="32" t="str">
        <f>VLOOKUP(E91,'RN ZBPM'!$A$1:$B$109,2,0)</f>
        <v>MC</v>
      </c>
      <c r="H91" s="133">
        <v>0.03707175925925926</v>
      </c>
      <c r="I91" s="134" t="s">
        <v>955</v>
      </c>
      <c r="J91">
        <v>85</v>
      </c>
      <c r="K91">
        <v>35</v>
      </c>
      <c r="M91" t="s">
        <v>2</v>
      </c>
    </row>
    <row r="92" spans="1:13" ht="12.75">
      <c r="A92">
        <v>83</v>
      </c>
      <c r="B92" t="s">
        <v>203</v>
      </c>
      <c r="C92" t="s">
        <v>50</v>
      </c>
      <c r="D92" t="s">
        <v>204</v>
      </c>
      <c r="E92">
        <v>1955</v>
      </c>
      <c r="F92" t="s">
        <v>147</v>
      </c>
      <c r="G92" s="32" t="str">
        <f>VLOOKUP(E92,'RN ZBPM'!$A$1:$B$109,2,0)</f>
        <v>MC</v>
      </c>
      <c r="H92" s="133">
        <v>0.03761574074074074</v>
      </c>
      <c r="I92" s="134" t="s">
        <v>868</v>
      </c>
      <c r="J92">
        <v>91</v>
      </c>
      <c r="K92">
        <v>19</v>
      </c>
      <c r="M92" t="s">
        <v>2</v>
      </c>
    </row>
    <row r="93" spans="1:13" ht="12.75">
      <c r="A93">
        <v>199</v>
      </c>
      <c r="B93" t="s">
        <v>46</v>
      </c>
      <c r="C93" t="s">
        <v>91</v>
      </c>
      <c r="D93" t="s">
        <v>205</v>
      </c>
      <c r="E93">
        <v>1957</v>
      </c>
      <c r="F93" t="s">
        <v>147</v>
      </c>
      <c r="G93" s="32" t="str">
        <f>VLOOKUP(E93,'RN ZBPM'!$A$1:$B$109,2,0)</f>
        <v>MC</v>
      </c>
      <c r="H93" s="133">
        <v>0.037766203703703705</v>
      </c>
      <c r="I93" s="134" t="s">
        <v>869</v>
      </c>
      <c r="J93">
        <v>92</v>
      </c>
      <c r="K93">
        <v>20</v>
      </c>
      <c r="M93" t="s">
        <v>2</v>
      </c>
    </row>
    <row r="94" spans="1:13" ht="12.75">
      <c r="A94">
        <v>90</v>
      </c>
      <c r="B94" t="s">
        <v>206</v>
      </c>
      <c r="C94" t="s">
        <v>207</v>
      </c>
      <c r="D94" t="s">
        <v>208</v>
      </c>
      <c r="E94">
        <v>1957</v>
      </c>
      <c r="F94" t="s">
        <v>147</v>
      </c>
      <c r="G94" s="32" t="str">
        <f>VLOOKUP(E94,'RN ZBPM'!$A$1:$B$109,2,0)</f>
        <v>MC</v>
      </c>
      <c r="H94" s="133">
        <v>0.03785879629629629</v>
      </c>
      <c r="I94" s="134" t="s">
        <v>870</v>
      </c>
      <c r="J94">
        <v>94</v>
      </c>
      <c r="K94">
        <v>21</v>
      </c>
      <c r="M94" t="s">
        <v>2</v>
      </c>
    </row>
    <row r="95" spans="1:13" ht="12.75">
      <c r="A95">
        <v>128</v>
      </c>
      <c r="B95" t="s">
        <v>209</v>
      </c>
      <c r="C95" t="s">
        <v>106</v>
      </c>
      <c r="D95" t="s">
        <v>210</v>
      </c>
      <c r="E95">
        <v>1958</v>
      </c>
      <c r="F95" t="s">
        <v>147</v>
      </c>
      <c r="G95" s="32" t="str">
        <f>VLOOKUP(E95,'RN ZBPM'!$A$1:$B$109,2,0)</f>
        <v>MC</v>
      </c>
      <c r="H95" s="133">
        <v>0.03837962962962963</v>
      </c>
      <c r="I95" s="134" t="s">
        <v>871</v>
      </c>
      <c r="J95">
        <v>95</v>
      </c>
      <c r="K95">
        <v>22</v>
      </c>
      <c r="M95" t="s">
        <v>2</v>
      </c>
    </row>
    <row r="96" spans="1:13" ht="12.75">
      <c r="A96">
        <v>37</v>
      </c>
      <c r="B96" t="s">
        <v>211</v>
      </c>
      <c r="C96" t="s">
        <v>212</v>
      </c>
      <c r="D96" t="s">
        <v>213</v>
      </c>
      <c r="E96">
        <v>1961</v>
      </c>
      <c r="F96" t="s">
        <v>147</v>
      </c>
      <c r="G96" s="32" t="str">
        <f>VLOOKUP(E96,'RN ZBPM'!$A$1:$B$109,2,0)</f>
        <v>MC</v>
      </c>
      <c r="H96" s="133">
        <v>0.03979166666666667</v>
      </c>
      <c r="I96" s="134" t="s">
        <v>872</v>
      </c>
      <c r="J96">
        <v>102</v>
      </c>
      <c r="K96">
        <v>23</v>
      </c>
      <c r="M96" t="s">
        <v>2</v>
      </c>
    </row>
    <row r="97" spans="1:13" ht="12.75">
      <c r="A97">
        <v>156</v>
      </c>
      <c r="B97" t="s">
        <v>214</v>
      </c>
      <c r="C97" t="s">
        <v>58</v>
      </c>
      <c r="D97" t="s">
        <v>215</v>
      </c>
      <c r="E97">
        <v>1959</v>
      </c>
      <c r="F97" t="s">
        <v>147</v>
      </c>
      <c r="G97" s="32" t="str">
        <f>VLOOKUP(E97,'RN ZBPM'!$A$1:$B$109,2,0)</f>
        <v>MC</v>
      </c>
      <c r="H97" s="133">
        <v>0.04023148148148148</v>
      </c>
      <c r="I97" s="134" t="s">
        <v>873</v>
      </c>
      <c r="J97">
        <v>104</v>
      </c>
      <c r="K97">
        <v>24</v>
      </c>
      <c r="M97" t="s">
        <v>2</v>
      </c>
    </row>
    <row r="98" spans="1:13" ht="12.75">
      <c r="A98">
        <v>121</v>
      </c>
      <c r="B98" t="s">
        <v>85</v>
      </c>
      <c r="C98" t="s">
        <v>58</v>
      </c>
      <c r="D98" t="s">
        <v>86</v>
      </c>
      <c r="E98">
        <v>1963</v>
      </c>
      <c r="F98" t="s">
        <v>147</v>
      </c>
      <c r="G98" s="32" t="str">
        <f>VLOOKUP(E98,'RN ZBPM'!$A$1:$B$109,2,0)</f>
        <v>MC</v>
      </c>
      <c r="H98" s="133">
        <v>0.040324074074074075</v>
      </c>
      <c r="I98" s="134" t="s">
        <v>874</v>
      </c>
      <c r="J98">
        <v>105</v>
      </c>
      <c r="K98">
        <v>25</v>
      </c>
      <c r="M98" t="s">
        <v>2</v>
      </c>
    </row>
    <row r="99" spans="1:13" ht="12.75">
      <c r="A99">
        <v>7</v>
      </c>
      <c r="B99" t="s">
        <v>216</v>
      </c>
      <c r="C99" t="s">
        <v>164</v>
      </c>
      <c r="D99" t="s">
        <v>107</v>
      </c>
      <c r="E99">
        <v>1956</v>
      </c>
      <c r="F99" t="s">
        <v>147</v>
      </c>
      <c r="G99" s="32" t="str">
        <f>VLOOKUP(E99,'RN ZBPM'!$A$1:$B$109,2,0)</f>
        <v>MC</v>
      </c>
      <c r="H99" s="133">
        <v>0.04045138888888889</v>
      </c>
      <c r="I99" s="134" t="s">
        <v>875</v>
      </c>
      <c r="J99">
        <v>106</v>
      </c>
      <c r="K99">
        <v>26</v>
      </c>
      <c r="M99" t="s">
        <v>2</v>
      </c>
    </row>
    <row r="100" spans="1:13" ht="12.75">
      <c r="A100">
        <v>150</v>
      </c>
      <c r="B100" t="s">
        <v>217</v>
      </c>
      <c r="C100" t="s">
        <v>212</v>
      </c>
      <c r="D100" t="s">
        <v>218</v>
      </c>
      <c r="E100">
        <v>1962</v>
      </c>
      <c r="F100" t="s">
        <v>147</v>
      </c>
      <c r="G100" s="32" t="str">
        <f>VLOOKUP(E100,'RN ZBPM'!$A$1:$B$109,2,0)</f>
        <v>MC</v>
      </c>
      <c r="H100" s="133">
        <v>0.04082175925925926</v>
      </c>
      <c r="I100" s="134" t="s">
        <v>876</v>
      </c>
      <c r="J100">
        <v>109</v>
      </c>
      <c r="K100">
        <v>27</v>
      </c>
      <c r="M100" t="s">
        <v>2</v>
      </c>
    </row>
    <row r="101" spans="1:13" ht="12.75">
      <c r="A101">
        <v>191</v>
      </c>
      <c r="B101" t="s">
        <v>219</v>
      </c>
      <c r="C101" t="s">
        <v>96</v>
      </c>
      <c r="D101" t="s">
        <v>104</v>
      </c>
      <c r="E101">
        <v>1959</v>
      </c>
      <c r="F101" t="s">
        <v>147</v>
      </c>
      <c r="G101" s="32" t="str">
        <f>VLOOKUP(E101,'RN ZBPM'!$A$1:$B$109,2,0)</f>
        <v>MC</v>
      </c>
      <c r="H101" s="133">
        <v>0.04203703703703704</v>
      </c>
      <c r="I101" s="134" t="s">
        <v>877</v>
      </c>
      <c r="J101">
        <v>112</v>
      </c>
      <c r="K101">
        <v>28</v>
      </c>
      <c r="M101" t="s">
        <v>2</v>
      </c>
    </row>
    <row r="102" spans="1:13" ht="12.75">
      <c r="A102">
        <v>174</v>
      </c>
      <c r="B102" t="s">
        <v>220</v>
      </c>
      <c r="C102" t="s">
        <v>70</v>
      </c>
      <c r="D102" t="s">
        <v>42</v>
      </c>
      <c r="E102">
        <v>1963</v>
      </c>
      <c r="F102" t="s">
        <v>147</v>
      </c>
      <c r="G102" s="32" t="str">
        <f>VLOOKUP(E102,'RN ZBPM'!$A$1:$B$109,2,0)</f>
        <v>MC</v>
      </c>
      <c r="H102" s="133">
        <v>0.042638888888888886</v>
      </c>
      <c r="I102" s="134" t="s">
        <v>878</v>
      </c>
      <c r="J102">
        <v>114</v>
      </c>
      <c r="K102">
        <v>29</v>
      </c>
      <c r="M102" t="s">
        <v>2</v>
      </c>
    </row>
    <row r="103" spans="1:13" ht="12.75">
      <c r="A103">
        <v>166</v>
      </c>
      <c r="B103" t="s">
        <v>221</v>
      </c>
      <c r="C103" t="s">
        <v>100</v>
      </c>
      <c r="D103" t="s">
        <v>42</v>
      </c>
      <c r="E103">
        <v>1957</v>
      </c>
      <c r="F103" t="s">
        <v>147</v>
      </c>
      <c r="G103" s="32" t="str">
        <f>VLOOKUP(E103,'RN ZBPM'!$A$1:$B$109,2,0)</f>
        <v>MC</v>
      </c>
      <c r="H103" s="133">
        <v>0.042638888888888886</v>
      </c>
      <c r="I103" s="134" t="s">
        <v>878</v>
      </c>
      <c r="J103">
        <v>115</v>
      </c>
      <c r="K103">
        <v>30</v>
      </c>
      <c r="M103" t="s">
        <v>2</v>
      </c>
    </row>
    <row r="104" spans="1:13" ht="12.75">
      <c r="A104">
        <v>186</v>
      </c>
      <c r="B104" t="s">
        <v>222</v>
      </c>
      <c r="C104" t="s">
        <v>66</v>
      </c>
      <c r="D104" t="s">
        <v>223</v>
      </c>
      <c r="E104">
        <v>1960</v>
      </c>
      <c r="F104" t="s">
        <v>147</v>
      </c>
      <c r="G104" s="32" t="str">
        <f>VLOOKUP(E104,'RN ZBPM'!$A$1:$B$109,2,0)</f>
        <v>MC</v>
      </c>
      <c r="H104" s="133">
        <v>0.04762731481481482</v>
      </c>
      <c r="I104" s="134" t="s">
        <v>879</v>
      </c>
      <c r="J104">
        <v>122</v>
      </c>
      <c r="K104">
        <v>31</v>
      </c>
      <c r="M104" t="s">
        <v>2</v>
      </c>
    </row>
    <row r="105" spans="1:13" ht="12.75">
      <c r="A105">
        <v>24</v>
      </c>
      <c r="B105" t="s">
        <v>224</v>
      </c>
      <c r="C105" t="s">
        <v>225</v>
      </c>
      <c r="D105" t="s">
        <v>226</v>
      </c>
      <c r="E105">
        <v>1958</v>
      </c>
      <c r="F105" t="s">
        <v>147</v>
      </c>
      <c r="G105" s="32" t="str">
        <f>VLOOKUP(E105,'RN ZBPM'!$A$1:$B$109,2,0)</f>
        <v>MC</v>
      </c>
      <c r="H105" s="133">
        <v>0.0577662037037037</v>
      </c>
      <c r="I105" s="134" t="s">
        <v>880</v>
      </c>
      <c r="J105">
        <v>125</v>
      </c>
      <c r="K105">
        <v>32</v>
      </c>
      <c r="M105" t="s">
        <v>2</v>
      </c>
    </row>
    <row r="106" spans="1:13" ht="12.75">
      <c r="A106">
        <v>48</v>
      </c>
      <c r="B106" t="s">
        <v>227</v>
      </c>
      <c r="C106" t="s">
        <v>228</v>
      </c>
      <c r="D106" t="s">
        <v>229</v>
      </c>
      <c r="E106">
        <v>1950</v>
      </c>
      <c r="F106" t="s">
        <v>230</v>
      </c>
      <c r="G106" s="32" t="str">
        <f>VLOOKUP(E106,'RN ZBPM'!$A$1:$B$109,2,0)</f>
        <v>MD</v>
      </c>
      <c r="H106" s="133">
        <v>0.030324074074074073</v>
      </c>
      <c r="I106" s="134" t="s">
        <v>881</v>
      </c>
      <c r="J106">
        <v>23</v>
      </c>
      <c r="K106">
        <v>1</v>
      </c>
      <c r="M106" t="s">
        <v>2</v>
      </c>
    </row>
    <row r="107" spans="1:13" ht="12.75">
      <c r="A107">
        <v>66</v>
      </c>
      <c r="B107" t="s">
        <v>231</v>
      </c>
      <c r="C107" t="s">
        <v>232</v>
      </c>
      <c r="D107" t="s">
        <v>233</v>
      </c>
      <c r="E107">
        <v>1953</v>
      </c>
      <c r="F107" t="s">
        <v>230</v>
      </c>
      <c r="G107" s="32" t="str">
        <f>VLOOKUP(E107,'RN ZBPM'!$A$1:$B$109,2,0)</f>
        <v>MD</v>
      </c>
      <c r="H107" s="133">
        <v>0.03384259259259259</v>
      </c>
      <c r="I107" s="134" t="s">
        <v>882</v>
      </c>
      <c r="J107">
        <v>51</v>
      </c>
      <c r="K107">
        <v>2</v>
      </c>
      <c r="M107" t="s">
        <v>2</v>
      </c>
    </row>
    <row r="108" spans="1:13" ht="12.75">
      <c r="A108">
        <v>35</v>
      </c>
      <c r="B108" t="s">
        <v>234</v>
      </c>
      <c r="C108" t="s">
        <v>44</v>
      </c>
      <c r="D108" t="s">
        <v>235</v>
      </c>
      <c r="E108">
        <v>1949</v>
      </c>
      <c r="F108" t="s">
        <v>230</v>
      </c>
      <c r="G108" s="32" t="str">
        <f>VLOOKUP(E108,'RN ZBPM'!$A$1:$B$109,2,0)</f>
        <v>MD</v>
      </c>
      <c r="H108" s="133">
        <v>0.034166666666666665</v>
      </c>
      <c r="I108" s="134" t="s">
        <v>883</v>
      </c>
      <c r="J108">
        <v>57</v>
      </c>
      <c r="K108">
        <v>3</v>
      </c>
      <c r="M108" t="s">
        <v>2</v>
      </c>
    </row>
    <row r="109" spans="1:13" ht="12.75">
      <c r="A109">
        <v>124</v>
      </c>
      <c r="B109" t="s">
        <v>236</v>
      </c>
      <c r="C109" t="s">
        <v>159</v>
      </c>
      <c r="D109" t="s">
        <v>237</v>
      </c>
      <c r="E109">
        <v>1953</v>
      </c>
      <c r="F109" t="s">
        <v>230</v>
      </c>
      <c r="G109" s="32" t="str">
        <f>VLOOKUP(E109,'RN ZBPM'!$A$1:$B$109,2,0)</f>
        <v>MD</v>
      </c>
      <c r="H109" s="133">
        <v>0.03450231481481481</v>
      </c>
      <c r="I109" s="134" t="s">
        <v>884</v>
      </c>
      <c r="J109">
        <v>58</v>
      </c>
      <c r="K109">
        <v>4</v>
      </c>
      <c r="M109" t="s">
        <v>2</v>
      </c>
    </row>
    <row r="110" spans="1:13" ht="12.75">
      <c r="A110">
        <v>89</v>
      </c>
      <c r="B110" t="s">
        <v>238</v>
      </c>
      <c r="C110" t="s">
        <v>239</v>
      </c>
      <c r="D110" t="s">
        <v>240</v>
      </c>
      <c r="E110">
        <v>1951</v>
      </c>
      <c r="F110" t="s">
        <v>230</v>
      </c>
      <c r="G110" s="32" t="str">
        <f>VLOOKUP(E110,'RN ZBPM'!$A$1:$B$109,2,0)</f>
        <v>MD</v>
      </c>
      <c r="H110" s="133">
        <v>0.03462962962962963</v>
      </c>
      <c r="I110" s="134" t="s">
        <v>885</v>
      </c>
      <c r="J110">
        <v>60</v>
      </c>
      <c r="K110">
        <v>5</v>
      </c>
      <c r="M110" t="s">
        <v>2</v>
      </c>
    </row>
    <row r="111" spans="1:13" ht="12.75">
      <c r="A111">
        <v>85</v>
      </c>
      <c r="B111" t="s">
        <v>241</v>
      </c>
      <c r="C111" t="s">
        <v>178</v>
      </c>
      <c r="D111" t="s">
        <v>107</v>
      </c>
      <c r="E111">
        <v>1950</v>
      </c>
      <c r="F111" t="s">
        <v>230</v>
      </c>
      <c r="G111" s="32" t="str">
        <f>VLOOKUP(E111,'RN ZBPM'!$A$1:$B$109,2,0)</f>
        <v>MD</v>
      </c>
      <c r="H111" s="133">
        <v>0.0350462962962963</v>
      </c>
      <c r="I111" s="134" t="s">
        <v>886</v>
      </c>
      <c r="J111">
        <v>64</v>
      </c>
      <c r="K111">
        <v>6</v>
      </c>
      <c r="M111" t="s">
        <v>2</v>
      </c>
    </row>
    <row r="112" spans="1:13" ht="12.75">
      <c r="A112">
        <v>112</v>
      </c>
      <c r="B112" t="s">
        <v>242</v>
      </c>
      <c r="C112" t="s">
        <v>243</v>
      </c>
      <c r="D112" t="s">
        <v>244</v>
      </c>
      <c r="E112">
        <v>1951</v>
      </c>
      <c r="F112" t="s">
        <v>230</v>
      </c>
      <c r="G112" s="32" t="str">
        <f>VLOOKUP(E112,'RN ZBPM'!$A$1:$B$109,2,0)</f>
        <v>MD</v>
      </c>
      <c r="H112" s="133">
        <v>0.03652777777777778</v>
      </c>
      <c r="I112" s="134" t="s">
        <v>887</v>
      </c>
      <c r="J112">
        <v>76</v>
      </c>
      <c r="K112">
        <v>7</v>
      </c>
      <c r="M112" t="s">
        <v>2</v>
      </c>
    </row>
    <row r="113" spans="1:13" ht="12.75">
      <c r="A113">
        <v>38</v>
      </c>
      <c r="B113" t="s">
        <v>245</v>
      </c>
      <c r="C113" t="s">
        <v>246</v>
      </c>
      <c r="D113" t="s">
        <v>107</v>
      </c>
      <c r="E113">
        <v>1951</v>
      </c>
      <c r="F113" t="s">
        <v>230</v>
      </c>
      <c r="G113" s="32" t="str">
        <f>VLOOKUP(E113,'RN ZBPM'!$A$1:$B$109,2,0)</f>
        <v>MD</v>
      </c>
      <c r="H113" s="133">
        <v>0.03688657407407407</v>
      </c>
      <c r="I113" s="134" t="s">
        <v>888</v>
      </c>
      <c r="J113">
        <v>81</v>
      </c>
      <c r="K113">
        <v>8</v>
      </c>
      <c r="M113" t="s">
        <v>2</v>
      </c>
    </row>
    <row r="114" spans="1:13" ht="12.75">
      <c r="A114">
        <v>136</v>
      </c>
      <c r="B114" t="s">
        <v>60</v>
      </c>
      <c r="C114" t="s">
        <v>61</v>
      </c>
      <c r="D114" t="s">
        <v>42</v>
      </c>
      <c r="E114">
        <v>1952</v>
      </c>
      <c r="F114" t="s">
        <v>230</v>
      </c>
      <c r="G114" s="32" t="str">
        <f>VLOOKUP(E114,'RN ZBPM'!$A$1:$B$109,2,0)</f>
        <v>MD</v>
      </c>
      <c r="H114" s="133">
        <v>0.03702546296296296</v>
      </c>
      <c r="I114" s="134" t="s">
        <v>889</v>
      </c>
      <c r="J114">
        <v>84</v>
      </c>
      <c r="K114">
        <v>9</v>
      </c>
      <c r="M114" t="s">
        <v>2</v>
      </c>
    </row>
    <row r="115" spans="1:13" ht="12.75">
      <c r="A115">
        <v>130</v>
      </c>
      <c r="B115" t="s">
        <v>247</v>
      </c>
      <c r="C115" t="s">
        <v>248</v>
      </c>
      <c r="D115" t="s">
        <v>249</v>
      </c>
      <c r="E115">
        <v>1952</v>
      </c>
      <c r="F115" t="s">
        <v>230</v>
      </c>
      <c r="G115" s="32" t="str">
        <f>VLOOKUP(E115,'RN ZBPM'!$A$1:$B$109,2,0)</f>
        <v>MD</v>
      </c>
      <c r="H115" s="133">
        <v>0.04003472222222222</v>
      </c>
      <c r="I115" s="134" t="s">
        <v>890</v>
      </c>
      <c r="J115">
        <v>103</v>
      </c>
      <c r="K115">
        <v>10</v>
      </c>
      <c r="M115" t="s">
        <v>2</v>
      </c>
    </row>
    <row r="116" spans="1:13" ht="12.75">
      <c r="A116">
        <v>164</v>
      </c>
      <c r="B116" t="s">
        <v>250</v>
      </c>
      <c r="C116" t="s">
        <v>174</v>
      </c>
      <c r="D116" t="s">
        <v>107</v>
      </c>
      <c r="E116">
        <v>1947</v>
      </c>
      <c r="F116" t="s">
        <v>230</v>
      </c>
      <c r="G116" s="32" t="str">
        <f>VLOOKUP(E116,'RN ZBPM'!$A$1:$B$109,2,0)</f>
        <v>MD</v>
      </c>
      <c r="H116" s="133">
        <v>0.04054398148148148</v>
      </c>
      <c r="I116" s="134" t="s">
        <v>891</v>
      </c>
      <c r="J116">
        <v>107</v>
      </c>
      <c r="K116">
        <v>11</v>
      </c>
      <c r="M116" t="s">
        <v>2</v>
      </c>
    </row>
    <row r="117" spans="1:13" ht="12.75">
      <c r="A117">
        <v>127</v>
      </c>
      <c r="B117" t="s">
        <v>251</v>
      </c>
      <c r="C117" t="s">
        <v>91</v>
      </c>
      <c r="D117" t="s">
        <v>252</v>
      </c>
      <c r="E117">
        <v>1953</v>
      </c>
      <c r="F117" t="s">
        <v>230</v>
      </c>
      <c r="G117" s="32" t="str">
        <f>VLOOKUP(E117,'RN ZBPM'!$A$1:$B$109,2,0)</f>
        <v>MD</v>
      </c>
      <c r="H117" s="133">
        <v>0.04076388888888889</v>
      </c>
      <c r="I117" s="134" t="s">
        <v>892</v>
      </c>
      <c r="J117">
        <v>108</v>
      </c>
      <c r="K117">
        <v>12</v>
      </c>
      <c r="M117" t="s">
        <v>2</v>
      </c>
    </row>
    <row r="118" spans="1:13" ht="12.75">
      <c r="A118">
        <v>73</v>
      </c>
      <c r="B118" t="s">
        <v>253</v>
      </c>
      <c r="C118" t="s">
        <v>174</v>
      </c>
      <c r="D118" t="s">
        <v>254</v>
      </c>
      <c r="E118">
        <v>1946</v>
      </c>
      <c r="F118" t="s">
        <v>230</v>
      </c>
      <c r="G118" s="32" t="str">
        <f>VLOOKUP(E118,'RN ZBPM'!$A$1:$B$109,2,0)</f>
        <v>MD</v>
      </c>
      <c r="H118" s="133">
        <v>0.042337962962962966</v>
      </c>
      <c r="I118" s="134" t="s">
        <v>893</v>
      </c>
      <c r="J118">
        <v>113</v>
      </c>
      <c r="K118">
        <v>13</v>
      </c>
      <c r="M118" t="s">
        <v>2</v>
      </c>
    </row>
    <row r="119" spans="1:13" ht="12.75">
      <c r="A119">
        <v>144</v>
      </c>
      <c r="B119" t="s">
        <v>255</v>
      </c>
      <c r="C119" t="s">
        <v>106</v>
      </c>
      <c r="D119" t="s">
        <v>256</v>
      </c>
      <c r="E119">
        <v>1949</v>
      </c>
      <c r="F119" t="s">
        <v>230</v>
      </c>
      <c r="G119" s="32" t="str">
        <f>VLOOKUP(E119,'RN ZBPM'!$A$1:$B$109,2,0)</f>
        <v>MD</v>
      </c>
      <c r="H119" s="133">
        <v>0.04351851851851852</v>
      </c>
      <c r="I119" s="134" t="s">
        <v>894</v>
      </c>
      <c r="J119">
        <v>117</v>
      </c>
      <c r="K119">
        <v>14</v>
      </c>
      <c r="M119" t="s">
        <v>2</v>
      </c>
    </row>
    <row r="120" spans="1:13" ht="12.75">
      <c r="A120">
        <v>30</v>
      </c>
      <c r="B120" t="s">
        <v>257</v>
      </c>
      <c r="C120" t="s">
        <v>91</v>
      </c>
      <c r="D120" t="s">
        <v>258</v>
      </c>
      <c r="E120">
        <v>1944</v>
      </c>
      <c r="F120" t="s">
        <v>230</v>
      </c>
      <c r="G120" s="32" t="str">
        <f>VLOOKUP(E120,'RN ZBPM'!$A$1:$B$109,2,0)</f>
        <v>MD</v>
      </c>
      <c r="H120" s="133">
        <v>0.043912037037037034</v>
      </c>
      <c r="I120" s="134" t="s">
        <v>895</v>
      </c>
      <c r="J120">
        <v>118</v>
      </c>
      <c r="K120">
        <v>15</v>
      </c>
      <c r="M120" t="s">
        <v>2</v>
      </c>
    </row>
    <row r="121" spans="1:13" ht="12.75">
      <c r="A121">
        <v>77</v>
      </c>
      <c r="B121" t="s">
        <v>259</v>
      </c>
      <c r="C121" t="s">
        <v>88</v>
      </c>
      <c r="D121" t="s">
        <v>260</v>
      </c>
      <c r="E121">
        <v>1952</v>
      </c>
      <c r="F121" t="s">
        <v>230</v>
      </c>
      <c r="G121" s="32" t="str">
        <f>VLOOKUP(E121,'RN ZBPM'!$A$1:$B$109,2,0)</f>
        <v>MD</v>
      </c>
      <c r="H121" s="133">
        <v>0.04482638888888889</v>
      </c>
      <c r="I121" s="134" t="s">
        <v>896</v>
      </c>
      <c r="J121">
        <v>120</v>
      </c>
      <c r="K121">
        <v>16</v>
      </c>
      <c r="M121" t="s">
        <v>2</v>
      </c>
    </row>
    <row r="122" spans="1:13" ht="12.75">
      <c r="A122">
        <v>99</v>
      </c>
      <c r="B122" t="s">
        <v>261</v>
      </c>
      <c r="C122" t="s">
        <v>30</v>
      </c>
      <c r="D122" t="s">
        <v>122</v>
      </c>
      <c r="E122">
        <v>1953</v>
      </c>
      <c r="F122" t="s">
        <v>230</v>
      </c>
      <c r="G122" s="32" t="str">
        <f>VLOOKUP(E122,'RN ZBPM'!$A$1:$B$109,2,0)</f>
        <v>MD</v>
      </c>
      <c r="H122" s="133">
        <v>0.04694444444444444</v>
      </c>
      <c r="I122" s="134" t="s">
        <v>897</v>
      </c>
      <c r="J122">
        <v>121</v>
      </c>
      <c r="K122">
        <v>17</v>
      </c>
      <c r="M122" t="s">
        <v>2</v>
      </c>
    </row>
    <row r="123" spans="1:13" ht="12.75">
      <c r="A123">
        <v>183</v>
      </c>
      <c r="B123" t="s">
        <v>262</v>
      </c>
      <c r="C123" t="s">
        <v>44</v>
      </c>
      <c r="D123" t="s">
        <v>42</v>
      </c>
      <c r="E123">
        <v>1947</v>
      </c>
      <c r="F123" t="s">
        <v>230</v>
      </c>
      <c r="G123" s="32" t="str">
        <f>VLOOKUP(E123,'RN ZBPM'!$A$1:$B$109,2,0)</f>
        <v>MD</v>
      </c>
      <c r="H123" s="133">
        <v>0.06989583333333334</v>
      </c>
      <c r="I123" s="134" t="s">
        <v>898</v>
      </c>
      <c r="J123">
        <v>126</v>
      </c>
      <c r="K123">
        <v>18</v>
      </c>
      <c r="M123" t="s">
        <v>2</v>
      </c>
    </row>
    <row r="124" spans="1:13" ht="12.75">
      <c r="A124">
        <v>123</v>
      </c>
      <c r="B124" t="s">
        <v>264</v>
      </c>
      <c r="C124" t="s">
        <v>265</v>
      </c>
      <c r="D124" t="s">
        <v>266</v>
      </c>
      <c r="E124">
        <v>1991</v>
      </c>
      <c r="F124" t="s">
        <v>267</v>
      </c>
      <c r="G124" s="32"/>
      <c r="H124" s="133">
        <v>0.03710648148148148</v>
      </c>
      <c r="I124" s="134" t="s">
        <v>901</v>
      </c>
      <c r="J124">
        <v>86</v>
      </c>
      <c r="M124" t="s">
        <v>2</v>
      </c>
    </row>
    <row r="125" spans="1:13" ht="12.75">
      <c r="A125">
        <v>189</v>
      </c>
      <c r="B125" t="s">
        <v>268</v>
      </c>
      <c r="C125" t="s">
        <v>269</v>
      </c>
      <c r="D125" t="s">
        <v>107</v>
      </c>
      <c r="E125">
        <v>1972</v>
      </c>
      <c r="F125" t="s">
        <v>267</v>
      </c>
      <c r="G125" s="32"/>
      <c r="H125" s="133">
        <v>0.0375</v>
      </c>
      <c r="I125" s="134" t="s">
        <v>899</v>
      </c>
      <c r="J125">
        <v>90</v>
      </c>
      <c r="M125" t="s">
        <v>2</v>
      </c>
    </row>
    <row r="126" spans="1:13" ht="12.75">
      <c r="A126">
        <v>173</v>
      </c>
      <c r="B126" t="s">
        <v>270</v>
      </c>
      <c r="C126" t="s">
        <v>271</v>
      </c>
      <c r="D126" t="s">
        <v>272</v>
      </c>
      <c r="E126">
        <v>1984</v>
      </c>
      <c r="F126" t="s">
        <v>267</v>
      </c>
      <c r="G126" s="32"/>
      <c r="H126" s="133">
        <v>0.039189814814814816</v>
      </c>
      <c r="I126" s="134" t="s">
        <v>900</v>
      </c>
      <c r="J126">
        <v>100</v>
      </c>
      <c r="M126" t="s">
        <v>2</v>
      </c>
    </row>
    <row r="127" spans="1:13" ht="12.75">
      <c r="A127">
        <v>98</v>
      </c>
      <c r="B127" t="s">
        <v>273</v>
      </c>
      <c r="C127" t="s">
        <v>274</v>
      </c>
      <c r="D127" t="s">
        <v>122</v>
      </c>
      <c r="E127">
        <v>1962</v>
      </c>
      <c r="F127" t="s">
        <v>267</v>
      </c>
      <c r="G127" s="32"/>
      <c r="H127" s="133">
        <v>0.0447337962962963</v>
      </c>
      <c r="I127" s="134" t="s">
        <v>902</v>
      </c>
      <c r="J127">
        <v>119</v>
      </c>
      <c r="M127" t="s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70" zoomScaleNormal="90" zoomScaleSheetLayoutView="70" workbookViewId="0" topLeftCell="A24">
      <selection activeCell="H52" sqref="H52"/>
    </sheetView>
  </sheetViews>
  <sheetFormatPr defaultColWidth="12.00390625" defaultRowHeight="12.75"/>
  <cols>
    <col min="1" max="1" width="11.625" style="0" customWidth="1"/>
    <col min="2" max="2" width="15.25390625" style="0" customWidth="1"/>
    <col min="3" max="3" width="11.625" style="0" customWidth="1"/>
    <col min="4" max="4" width="20.00390625" style="0" customWidth="1"/>
    <col min="5" max="6" width="11.625" style="0" customWidth="1"/>
    <col min="7" max="8" width="8.875" style="0" customWidth="1"/>
    <col min="9" max="9" width="6.75390625" style="2" customWidth="1"/>
    <col min="10" max="10" width="9.00390625" style="0" customWidth="1"/>
    <col min="11" max="11" width="8.125" style="0" customWidth="1"/>
    <col min="12" max="16384" width="11.625" style="0" customWidth="1"/>
  </cols>
  <sheetData>
    <row r="1" spans="10:11" ht="12.75">
      <c r="J1" s="2" t="s">
        <v>903</v>
      </c>
      <c r="K1" s="2" t="s">
        <v>956</v>
      </c>
    </row>
    <row r="2" spans="1:11" ht="12.75">
      <c r="A2">
        <v>63</v>
      </c>
      <c r="B2" t="s">
        <v>275</v>
      </c>
      <c r="C2" t="s">
        <v>276</v>
      </c>
      <c r="D2" t="s">
        <v>125</v>
      </c>
      <c r="E2">
        <v>1997</v>
      </c>
      <c r="F2" t="s">
        <v>64</v>
      </c>
      <c r="G2" s="32" t="str">
        <f>VLOOKUP(E2,'RN ZBPZ'!$A$1:$B$108,2,0)</f>
        <v>ŽA</v>
      </c>
      <c r="H2" s="133">
        <v>0.01814814814814815</v>
      </c>
      <c r="I2" s="134" t="s">
        <v>778</v>
      </c>
      <c r="J2">
        <v>1</v>
      </c>
      <c r="K2">
        <v>1</v>
      </c>
    </row>
    <row r="3" spans="1:11" ht="12.75">
      <c r="A3">
        <v>65</v>
      </c>
      <c r="B3" t="s">
        <v>275</v>
      </c>
      <c r="C3" t="s">
        <v>277</v>
      </c>
      <c r="D3" t="s">
        <v>125</v>
      </c>
      <c r="E3">
        <v>1991</v>
      </c>
      <c r="F3" t="s">
        <v>267</v>
      </c>
      <c r="G3" s="32" t="str">
        <f>VLOOKUP(E3,'RN ZBPZ'!$A$1:$B$108,2,0)</f>
        <v>ŽA</v>
      </c>
      <c r="H3" s="133">
        <v>0.018171296296296297</v>
      </c>
      <c r="I3" s="134" t="s">
        <v>789</v>
      </c>
      <c r="J3">
        <v>2</v>
      </c>
      <c r="K3">
        <v>1</v>
      </c>
    </row>
    <row r="4" spans="1:11" ht="12.75">
      <c r="A4">
        <v>18</v>
      </c>
      <c r="B4" t="s">
        <v>278</v>
      </c>
      <c r="C4" t="s">
        <v>279</v>
      </c>
      <c r="D4" t="s">
        <v>280</v>
      </c>
      <c r="E4">
        <v>1986</v>
      </c>
      <c r="F4" t="s">
        <v>267</v>
      </c>
      <c r="G4" s="32" t="str">
        <f>VLOOKUP(E4,'RN ZBPZ'!$A$1:$B$108,2,0)</f>
        <v>ŽA</v>
      </c>
      <c r="H4" s="133">
        <v>0.018287037037037036</v>
      </c>
      <c r="I4" s="134" t="s">
        <v>796</v>
      </c>
      <c r="J4">
        <v>3</v>
      </c>
      <c r="K4">
        <v>2</v>
      </c>
    </row>
    <row r="5" spans="1:11" ht="12.75">
      <c r="A5">
        <v>29</v>
      </c>
      <c r="B5" t="s">
        <v>281</v>
      </c>
      <c r="C5" t="s">
        <v>282</v>
      </c>
      <c r="D5" t="s">
        <v>283</v>
      </c>
      <c r="E5">
        <v>1993</v>
      </c>
      <c r="F5" t="s">
        <v>267</v>
      </c>
      <c r="G5" s="32" t="str">
        <f>VLOOKUP(E5,'RN ZBPZ'!$A$1:$B$108,2,0)</f>
        <v>ŽA</v>
      </c>
      <c r="H5" s="133">
        <v>0.019050925925925926</v>
      </c>
      <c r="I5" s="134" t="s">
        <v>791</v>
      </c>
      <c r="J5">
        <v>4</v>
      </c>
      <c r="K5">
        <v>3</v>
      </c>
    </row>
    <row r="6" spans="1:11" ht="12.75">
      <c r="A6">
        <v>20</v>
      </c>
      <c r="B6" t="s">
        <v>284</v>
      </c>
      <c r="C6" t="s">
        <v>285</v>
      </c>
      <c r="D6" t="s">
        <v>107</v>
      </c>
      <c r="E6">
        <v>1981</v>
      </c>
      <c r="F6" t="s">
        <v>267</v>
      </c>
      <c r="G6" s="32" t="str">
        <f>VLOOKUP(E6,'RN ZBPZ'!$A$1:$B$108,2,0)</f>
        <v>ŽA</v>
      </c>
      <c r="H6" s="133">
        <v>0.019444444444444445</v>
      </c>
      <c r="I6" s="134" t="s">
        <v>786</v>
      </c>
      <c r="J6">
        <v>5</v>
      </c>
      <c r="K6">
        <v>4</v>
      </c>
    </row>
    <row r="7" spans="1:11" ht="12.75">
      <c r="A7">
        <v>32</v>
      </c>
      <c r="B7" t="s">
        <v>286</v>
      </c>
      <c r="C7" t="s">
        <v>269</v>
      </c>
      <c r="D7" t="s">
        <v>31</v>
      </c>
      <c r="E7">
        <v>1990</v>
      </c>
      <c r="F7" t="s">
        <v>267</v>
      </c>
      <c r="G7" s="32" t="str">
        <f>VLOOKUP(E7,'RN ZBPZ'!$A$1:$B$108,2,0)</f>
        <v>ŽA</v>
      </c>
      <c r="H7" s="133">
        <v>0.019664351851851853</v>
      </c>
      <c r="I7" s="134" t="s">
        <v>792</v>
      </c>
      <c r="J7">
        <v>7</v>
      </c>
      <c r="K7">
        <v>5</v>
      </c>
    </row>
    <row r="8" spans="1:11" ht="12.75">
      <c r="A8">
        <v>119</v>
      </c>
      <c r="B8" t="s">
        <v>287</v>
      </c>
      <c r="C8" t="s">
        <v>288</v>
      </c>
      <c r="D8" t="s">
        <v>289</v>
      </c>
      <c r="E8">
        <v>1986</v>
      </c>
      <c r="F8" t="s">
        <v>267</v>
      </c>
      <c r="G8" s="32" t="str">
        <f>VLOOKUP(E8,'RN ZBPZ'!$A$1:$B$108,2,0)</f>
        <v>ŽA</v>
      </c>
      <c r="H8" s="133">
        <v>0.020266203703703703</v>
      </c>
      <c r="I8" s="134" t="s">
        <v>794</v>
      </c>
      <c r="J8">
        <v>10</v>
      </c>
      <c r="K8">
        <v>6</v>
      </c>
    </row>
    <row r="9" spans="1:11" ht="12.75">
      <c r="A9">
        <v>68</v>
      </c>
      <c r="B9" t="s">
        <v>290</v>
      </c>
      <c r="C9" t="s">
        <v>291</v>
      </c>
      <c r="D9" t="s">
        <v>292</v>
      </c>
      <c r="E9">
        <v>1981</v>
      </c>
      <c r="F9" t="s">
        <v>267</v>
      </c>
      <c r="G9" s="32" t="str">
        <f>VLOOKUP(E9,'RN ZBPZ'!$A$1:$B$108,2,0)</f>
        <v>ŽA</v>
      </c>
      <c r="H9" s="133">
        <v>0.021203703703703704</v>
      </c>
      <c r="I9" s="134" t="s">
        <v>787</v>
      </c>
      <c r="J9">
        <v>13</v>
      </c>
      <c r="K9">
        <v>7</v>
      </c>
    </row>
    <row r="10" spans="1:11" ht="12.75">
      <c r="A10">
        <v>137</v>
      </c>
      <c r="B10" t="s">
        <v>293</v>
      </c>
      <c r="C10" t="s">
        <v>294</v>
      </c>
      <c r="D10" t="s">
        <v>42</v>
      </c>
      <c r="E10">
        <v>1985</v>
      </c>
      <c r="F10" t="s">
        <v>267</v>
      </c>
      <c r="G10" s="32" t="str">
        <f>VLOOKUP(E10,'RN ZBPZ'!$A$1:$B$108,2,0)</f>
        <v>ŽA</v>
      </c>
      <c r="H10" s="133">
        <v>0.022766203703703705</v>
      </c>
      <c r="I10" s="134" t="s">
        <v>790</v>
      </c>
      <c r="J10">
        <v>17</v>
      </c>
      <c r="K10">
        <v>8</v>
      </c>
    </row>
    <row r="11" spans="1:11" ht="12.75">
      <c r="A11">
        <v>162</v>
      </c>
      <c r="B11" t="s">
        <v>295</v>
      </c>
      <c r="C11" t="s">
        <v>271</v>
      </c>
      <c r="D11" t="s">
        <v>110</v>
      </c>
      <c r="E11">
        <v>1987</v>
      </c>
      <c r="F11" t="s">
        <v>267</v>
      </c>
      <c r="G11" s="32" t="str">
        <f>VLOOKUP(E11,'RN ZBPZ'!$A$1:$B$108,2,0)</f>
        <v>ŽA</v>
      </c>
      <c r="H11" s="133">
        <v>0.022962962962962963</v>
      </c>
      <c r="I11" s="134" t="s">
        <v>793</v>
      </c>
      <c r="J11">
        <v>18</v>
      </c>
      <c r="K11">
        <v>9</v>
      </c>
    </row>
    <row r="12" spans="1:11" ht="12.75">
      <c r="A12">
        <v>44</v>
      </c>
      <c r="B12" t="s">
        <v>296</v>
      </c>
      <c r="C12" t="s">
        <v>297</v>
      </c>
      <c r="D12" t="s">
        <v>298</v>
      </c>
      <c r="E12">
        <v>1986</v>
      </c>
      <c r="F12" t="s">
        <v>267</v>
      </c>
      <c r="G12" s="32" t="str">
        <f>VLOOKUP(E12,'RN ZBPZ'!$A$1:$B$108,2,0)</f>
        <v>ŽA</v>
      </c>
      <c r="H12" s="133">
        <v>0.024074074074074074</v>
      </c>
      <c r="I12" s="134" t="s">
        <v>788</v>
      </c>
      <c r="J12">
        <v>26</v>
      </c>
      <c r="K12">
        <v>10</v>
      </c>
    </row>
    <row r="13" spans="1:11" ht="12.75">
      <c r="A13">
        <v>155</v>
      </c>
      <c r="B13" t="s">
        <v>299</v>
      </c>
      <c r="C13" t="s">
        <v>300</v>
      </c>
      <c r="D13" t="s">
        <v>301</v>
      </c>
      <c r="E13">
        <v>1993</v>
      </c>
      <c r="F13" t="s">
        <v>267</v>
      </c>
      <c r="G13" s="32" t="str">
        <f>VLOOKUP(E13,'RN ZBPZ'!$A$1:$B$108,2,0)</f>
        <v>ŽA</v>
      </c>
      <c r="H13" s="133">
        <v>0.024733796296296295</v>
      </c>
      <c r="I13" s="134" t="s">
        <v>795</v>
      </c>
      <c r="J13">
        <v>27</v>
      </c>
      <c r="K13">
        <v>11</v>
      </c>
    </row>
    <row r="14" spans="1:11" ht="12.75">
      <c r="A14">
        <v>53</v>
      </c>
      <c r="B14" t="s">
        <v>302</v>
      </c>
      <c r="C14" t="s">
        <v>303</v>
      </c>
      <c r="D14" t="s">
        <v>138</v>
      </c>
      <c r="E14">
        <v>1970</v>
      </c>
      <c r="F14" t="s">
        <v>304</v>
      </c>
      <c r="G14" s="32" t="str">
        <f>VLOOKUP(E14,'RN ZBPZ'!$A$1:$B$108,2,0)</f>
        <v>ŽB</v>
      </c>
      <c r="H14" s="133">
        <v>0.01951388888888889</v>
      </c>
      <c r="I14" s="134" t="s">
        <v>799</v>
      </c>
      <c r="J14">
        <v>6</v>
      </c>
      <c r="K14">
        <v>1</v>
      </c>
    </row>
    <row r="15" spans="1:11" ht="12.75">
      <c r="A15">
        <v>133</v>
      </c>
      <c r="B15" t="s">
        <v>305</v>
      </c>
      <c r="C15" t="s">
        <v>306</v>
      </c>
      <c r="D15" t="s">
        <v>31</v>
      </c>
      <c r="E15">
        <v>1972</v>
      </c>
      <c r="F15" t="s">
        <v>304</v>
      </c>
      <c r="G15" s="32" t="str">
        <f>VLOOKUP(E15,'RN ZBPZ'!$A$1:$B$108,2,0)</f>
        <v>ŽB</v>
      </c>
      <c r="H15" s="133">
        <v>0.01972222222222222</v>
      </c>
      <c r="I15" s="134" t="s">
        <v>804</v>
      </c>
      <c r="J15">
        <v>8</v>
      </c>
      <c r="K15">
        <v>2</v>
      </c>
    </row>
    <row r="16" spans="1:11" ht="12.75">
      <c r="A16">
        <v>79</v>
      </c>
      <c r="B16" t="s">
        <v>307</v>
      </c>
      <c r="C16" t="s">
        <v>308</v>
      </c>
      <c r="D16" t="s">
        <v>309</v>
      </c>
      <c r="E16">
        <v>1966</v>
      </c>
      <c r="F16" t="s">
        <v>310</v>
      </c>
      <c r="G16" s="32" t="str">
        <f>VLOOKUP(E16,'RN ZBPZ'!$A$1:$B$108,2,0)</f>
        <v>ŽB</v>
      </c>
      <c r="H16" s="133">
        <v>0.020196759259259258</v>
      </c>
      <c r="I16" s="134" t="s">
        <v>813</v>
      </c>
      <c r="J16">
        <v>9</v>
      </c>
      <c r="K16">
        <v>1</v>
      </c>
    </row>
    <row r="17" spans="1:11" ht="12.75">
      <c r="A17">
        <v>86</v>
      </c>
      <c r="B17" t="s">
        <v>311</v>
      </c>
      <c r="C17" t="s">
        <v>312</v>
      </c>
      <c r="D17" t="s">
        <v>313</v>
      </c>
      <c r="E17">
        <v>1963</v>
      </c>
      <c r="F17" t="s">
        <v>310</v>
      </c>
      <c r="G17" s="32" t="str">
        <f>VLOOKUP(E17,'RN ZBPZ'!$A$1:$B$108,2,0)</f>
        <v>ŽB</v>
      </c>
      <c r="H17" s="133">
        <v>0.020497685185185185</v>
      </c>
      <c r="I17" s="134" t="s">
        <v>811</v>
      </c>
      <c r="J17">
        <v>11</v>
      </c>
      <c r="K17">
        <v>2</v>
      </c>
    </row>
    <row r="18" spans="1:11" ht="12.75">
      <c r="A18">
        <v>50</v>
      </c>
      <c r="B18" t="s">
        <v>314</v>
      </c>
      <c r="C18" t="s">
        <v>315</v>
      </c>
      <c r="D18" t="s">
        <v>316</v>
      </c>
      <c r="E18">
        <v>1957</v>
      </c>
      <c r="F18" t="s">
        <v>317</v>
      </c>
      <c r="G18" s="32" t="str">
        <f>VLOOKUP(E18,'RN ZBPZ'!$A$1:$B$108,2,0)</f>
        <v>ŽB</v>
      </c>
      <c r="H18" s="133">
        <v>0.020636574074074075</v>
      </c>
      <c r="I18" s="134" t="s">
        <v>827</v>
      </c>
      <c r="J18">
        <v>12</v>
      </c>
      <c r="K18">
        <v>1</v>
      </c>
    </row>
    <row r="19" spans="1:11" ht="12.75">
      <c r="A19">
        <v>55</v>
      </c>
      <c r="B19" t="s">
        <v>318</v>
      </c>
      <c r="C19" t="s">
        <v>319</v>
      </c>
      <c r="D19" t="s">
        <v>320</v>
      </c>
      <c r="E19">
        <v>1964</v>
      </c>
      <c r="F19" t="s">
        <v>310</v>
      </c>
      <c r="G19" s="32" t="str">
        <f>VLOOKUP(E19,'RN ZBPZ'!$A$1:$B$108,2,0)</f>
        <v>ŽB</v>
      </c>
      <c r="H19" s="133">
        <v>0.02133101851851852</v>
      </c>
      <c r="I19" s="134" t="s">
        <v>820</v>
      </c>
      <c r="J19">
        <v>14</v>
      </c>
      <c r="K19">
        <v>3</v>
      </c>
    </row>
    <row r="20" spans="1:11" ht="12.75">
      <c r="A20">
        <v>6</v>
      </c>
      <c r="B20" t="s">
        <v>321</v>
      </c>
      <c r="C20" t="s">
        <v>303</v>
      </c>
      <c r="D20" t="s">
        <v>122</v>
      </c>
      <c r="E20">
        <v>1976</v>
      </c>
      <c r="F20" t="s">
        <v>304</v>
      </c>
      <c r="G20" s="32" t="str">
        <f>VLOOKUP(E20,'RN ZBPZ'!$A$1:$B$108,2,0)</f>
        <v>ŽB</v>
      </c>
      <c r="H20" s="133">
        <v>0.021458333333333333</v>
      </c>
      <c r="I20" s="134" t="s">
        <v>802</v>
      </c>
      <c r="J20">
        <v>15</v>
      </c>
      <c r="K20">
        <v>3</v>
      </c>
    </row>
    <row r="21" spans="1:14" ht="12.75">
      <c r="A21">
        <v>149</v>
      </c>
      <c r="B21" t="s">
        <v>322</v>
      </c>
      <c r="C21" t="s">
        <v>323</v>
      </c>
      <c r="D21" t="s">
        <v>324</v>
      </c>
      <c r="E21">
        <v>1962</v>
      </c>
      <c r="F21" t="s">
        <v>310</v>
      </c>
      <c r="G21" s="32" t="str">
        <f>VLOOKUP(E21,'RN ZBPZ'!$A$1:$B$108,2,0)</f>
        <v>ŽB</v>
      </c>
      <c r="H21" s="133">
        <v>0.022511574074074073</v>
      </c>
      <c r="I21" s="134" t="s">
        <v>810</v>
      </c>
      <c r="J21">
        <v>16</v>
      </c>
      <c r="K21">
        <v>4</v>
      </c>
      <c r="M21" t="s">
        <v>2</v>
      </c>
      <c r="N21" t="s">
        <v>2</v>
      </c>
    </row>
    <row r="22" spans="1:14" ht="12.75">
      <c r="A22">
        <v>153</v>
      </c>
      <c r="B22" t="s">
        <v>325</v>
      </c>
      <c r="C22" t="s">
        <v>271</v>
      </c>
      <c r="D22" t="s">
        <v>36</v>
      </c>
      <c r="E22">
        <v>1955</v>
      </c>
      <c r="F22" t="s">
        <v>317</v>
      </c>
      <c r="G22" s="32" t="str">
        <f>VLOOKUP(E22,'RN ZBPZ'!$A$1:$B$108,2,0)</f>
        <v>ŽB</v>
      </c>
      <c r="H22" s="133">
        <v>0.02347222222222222</v>
      </c>
      <c r="I22" s="134" t="s">
        <v>824</v>
      </c>
      <c r="J22">
        <v>20</v>
      </c>
      <c r="K22">
        <v>2</v>
      </c>
      <c r="N22" t="s">
        <v>2</v>
      </c>
    </row>
    <row r="23" spans="1:14" ht="12.75">
      <c r="A23">
        <v>82</v>
      </c>
      <c r="B23" t="s">
        <v>326</v>
      </c>
      <c r="C23" t="s">
        <v>312</v>
      </c>
      <c r="D23" t="s">
        <v>204</v>
      </c>
      <c r="E23">
        <v>1964</v>
      </c>
      <c r="F23" t="s">
        <v>310</v>
      </c>
      <c r="G23" s="32" t="str">
        <f>VLOOKUP(E23,'RN ZBPZ'!$A$1:$B$108,2,0)</f>
        <v>ŽB</v>
      </c>
      <c r="H23" s="133">
        <v>0.023622685185185184</v>
      </c>
      <c r="I23" s="134" t="s">
        <v>807</v>
      </c>
      <c r="J23">
        <v>21</v>
      </c>
      <c r="K23">
        <v>5</v>
      </c>
      <c r="N23" t="s">
        <v>2</v>
      </c>
    </row>
    <row r="24" spans="1:14" ht="12.75">
      <c r="A24">
        <v>107</v>
      </c>
      <c r="B24" t="s">
        <v>327</v>
      </c>
      <c r="C24" t="s">
        <v>328</v>
      </c>
      <c r="D24" t="s">
        <v>157</v>
      </c>
      <c r="E24">
        <v>1970</v>
      </c>
      <c r="F24" t="s">
        <v>304</v>
      </c>
      <c r="G24" s="32" t="str">
        <f>VLOOKUP(E24,'RN ZBPZ'!$A$1:$B$108,2,0)</f>
        <v>ŽB</v>
      </c>
      <c r="H24" s="133">
        <v>0.02380787037037037</v>
      </c>
      <c r="I24" s="134" t="s">
        <v>801</v>
      </c>
      <c r="J24">
        <v>22</v>
      </c>
      <c r="K24">
        <v>4</v>
      </c>
      <c r="N24" t="s">
        <v>2</v>
      </c>
    </row>
    <row r="25" spans="1:14" ht="12.75">
      <c r="A25">
        <v>108</v>
      </c>
      <c r="B25" t="s">
        <v>329</v>
      </c>
      <c r="C25" t="s">
        <v>330</v>
      </c>
      <c r="D25" t="s">
        <v>331</v>
      </c>
      <c r="E25">
        <v>1972</v>
      </c>
      <c r="F25" t="s">
        <v>304</v>
      </c>
      <c r="G25" s="32" t="str">
        <f>VLOOKUP(E25,'RN ZBPZ'!$A$1:$B$108,2,0)</f>
        <v>ŽB</v>
      </c>
      <c r="H25" s="133">
        <v>0.02383101851851852</v>
      </c>
      <c r="I25" s="134" t="s">
        <v>806</v>
      </c>
      <c r="J25">
        <v>23</v>
      </c>
      <c r="K25">
        <v>5</v>
      </c>
      <c r="N25" t="s">
        <v>2</v>
      </c>
    </row>
    <row r="26" spans="1:14" ht="12.75">
      <c r="A26">
        <v>96</v>
      </c>
      <c r="B26" t="s">
        <v>332</v>
      </c>
      <c r="C26" t="s">
        <v>333</v>
      </c>
      <c r="D26" t="s">
        <v>334</v>
      </c>
      <c r="E26">
        <v>1974</v>
      </c>
      <c r="F26" t="s">
        <v>304</v>
      </c>
      <c r="G26" s="32" t="str">
        <f>VLOOKUP(E26,'RN ZBPZ'!$A$1:$B$108,2,0)</f>
        <v>ŽB</v>
      </c>
      <c r="H26" s="133">
        <v>0.023854166666666666</v>
      </c>
      <c r="I26" s="134" t="s">
        <v>800</v>
      </c>
      <c r="J26">
        <v>24</v>
      </c>
      <c r="K26">
        <v>6</v>
      </c>
      <c r="N26" t="s">
        <v>2</v>
      </c>
    </row>
    <row r="27" spans="1:14" ht="12.75">
      <c r="A27">
        <v>176</v>
      </c>
      <c r="B27" t="s">
        <v>335</v>
      </c>
      <c r="C27" t="s">
        <v>336</v>
      </c>
      <c r="D27" t="s">
        <v>42</v>
      </c>
      <c r="E27">
        <v>1968</v>
      </c>
      <c r="F27" t="s">
        <v>310</v>
      </c>
      <c r="G27" s="32" t="str">
        <f>VLOOKUP(E27,'RN ZBPZ'!$A$1:$B$108,2,0)</f>
        <v>ŽB</v>
      </c>
      <c r="H27" s="133">
        <v>0.024016203703703703</v>
      </c>
      <c r="I27" s="134" t="s">
        <v>814</v>
      </c>
      <c r="J27">
        <v>25</v>
      </c>
      <c r="K27">
        <v>6</v>
      </c>
      <c r="N27" t="s">
        <v>2</v>
      </c>
    </row>
    <row r="28" spans="1:14" ht="12.75">
      <c r="A28">
        <v>125</v>
      </c>
      <c r="B28" t="s">
        <v>337</v>
      </c>
      <c r="C28" t="s">
        <v>338</v>
      </c>
      <c r="D28" t="s">
        <v>237</v>
      </c>
      <c r="E28">
        <v>1954</v>
      </c>
      <c r="F28" t="s">
        <v>317</v>
      </c>
      <c r="G28" s="32" t="str">
        <f>VLOOKUP(E28,'RN ZBPZ'!$A$1:$B$108,2,0)</f>
        <v>ŽB</v>
      </c>
      <c r="H28" s="133">
        <v>0.024965277777777777</v>
      </c>
      <c r="I28" s="134" t="s">
        <v>826</v>
      </c>
      <c r="J28">
        <v>28</v>
      </c>
      <c r="K28">
        <v>3</v>
      </c>
      <c r="N28" t="s">
        <v>2</v>
      </c>
    </row>
    <row r="29" spans="1:14" ht="12.75">
      <c r="A29">
        <v>198</v>
      </c>
      <c r="B29" t="s">
        <v>339</v>
      </c>
      <c r="C29" t="s">
        <v>340</v>
      </c>
      <c r="D29" t="s">
        <v>341</v>
      </c>
      <c r="E29">
        <v>1966</v>
      </c>
      <c r="F29" t="s">
        <v>310</v>
      </c>
      <c r="G29" s="32" t="str">
        <f>VLOOKUP(E29,'RN ZBPZ'!$A$1:$B$108,2,0)</f>
        <v>ŽB</v>
      </c>
      <c r="H29" s="133">
        <v>0.025173611111111112</v>
      </c>
      <c r="I29" s="134" t="s">
        <v>812</v>
      </c>
      <c r="J29">
        <v>29</v>
      </c>
      <c r="K29">
        <v>7</v>
      </c>
      <c r="N29" t="s">
        <v>2</v>
      </c>
    </row>
    <row r="30" spans="1:14" ht="12.75">
      <c r="A30">
        <v>84</v>
      </c>
      <c r="B30" t="s">
        <v>342</v>
      </c>
      <c r="C30" t="s">
        <v>343</v>
      </c>
      <c r="D30" t="s">
        <v>344</v>
      </c>
      <c r="E30">
        <v>1972</v>
      </c>
      <c r="F30" t="s">
        <v>310</v>
      </c>
      <c r="G30" s="32" t="str">
        <f>VLOOKUP(E30,'RN ZBPZ'!$A$1:$B$108,2,0)</f>
        <v>ŽB</v>
      </c>
      <c r="H30" s="133">
        <v>0.02574074074074074</v>
      </c>
      <c r="I30" s="134" t="s">
        <v>809</v>
      </c>
      <c r="J30">
        <v>31</v>
      </c>
      <c r="K30">
        <v>8</v>
      </c>
      <c r="N30" t="s">
        <v>2</v>
      </c>
    </row>
    <row r="31" spans="1:14" ht="12.75">
      <c r="A31">
        <v>54</v>
      </c>
      <c r="B31" t="s">
        <v>345</v>
      </c>
      <c r="C31" t="s">
        <v>346</v>
      </c>
      <c r="D31" t="s">
        <v>347</v>
      </c>
      <c r="E31">
        <v>1978</v>
      </c>
      <c r="F31" t="s">
        <v>304</v>
      </c>
      <c r="G31" s="32" t="str">
        <f>VLOOKUP(E31,'RN ZBPZ'!$A$1:$B$108,2,0)</f>
        <v>ŽB</v>
      </c>
      <c r="H31" s="133">
        <v>0.02599537037037037</v>
      </c>
      <c r="I31" s="134" t="s">
        <v>798</v>
      </c>
      <c r="J31">
        <v>32</v>
      </c>
      <c r="K31">
        <v>7</v>
      </c>
      <c r="N31" t="s">
        <v>2</v>
      </c>
    </row>
    <row r="32" spans="1:14" ht="12.75">
      <c r="A32">
        <v>97</v>
      </c>
      <c r="B32" t="s">
        <v>348</v>
      </c>
      <c r="C32" t="s">
        <v>303</v>
      </c>
      <c r="D32" t="s">
        <v>349</v>
      </c>
      <c r="E32">
        <v>1966</v>
      </c>
      <c r="F32" t="s">
        <v>310</v>
      </c>
      <c r="G32" s="32" t="str">
        <f>VLOOKUP(E32,'RN ZBPZ'!$A$1:$B$108,2,0)</f>
        <v>ŽB</v>
      </c>
      <c r="H32" s="133">
        <v>0.026030092592592594</v>
      </c>
      <c r="I32" s="134" t="s">
        <v>819</v>
      </c>
      <c r="J32">
        <v>33</v>
      </c>
      <c r="K32">
        <v>9</v>
      </c>
      <c r="N32" t="s">
        <v>2</v>
      </c>
    </row>
    <row r="33" spans="1:14" ht="12.75">
      <c r="A33">
        <v>145</v>
      </c>
      <c r="B33" t="s">
        <v>350</v>
      </c>
      <c r="C33" t="s">
        <v>338</v>
      </c>
      <c r="D33" t="s">
        <v>122</v>
      </c>
      <c r="E33">
        <v>1960</v>
      </c>
      <c r="F33" t="s">
        <v>310</v>
      </c>
      <c r="G33" s="32" t="str">
        <f>VLOOKUP(E33,'RN ZBPZ'!$A$1:$B$108,2,0)</f>
        <v>ŽB</v>
      </c>
      <c r="H33" s="133">
        <v>0.026319444444444444</v>
      </c>
      <c r="I33" s="134" t="s">
        <v>818</v>
      </c>
      <c r="J33">
        <v>34</v>
      </c>
      <c r="K33">
        <v>10</v>
      </c>
      <c r="N33" t="s">
        <v>2</v>
      </c>
    </row>
    <row r="34" spans="1:14" ht="12.75">
      <c r="A34">
        <v>169</v>
      </c>
      <c r="B34" t="s">
        <v>55</v>
      </c>
      <c r="C34" t="s">
        <v>351</v>
      </c>
      <c r="D34" t="s">
        <v>352</v>
      </c>
      <c r="E34">
        <v>1970</v>
      </c>
      <c r="F34" t="s">
        <v>304</v>
      </c>
      <c r="G34" s="32" t="str">
        <f>VLOOKUP(E34,'RN ZBPZ'!$A$1:$B$108,2,0)</f>
        <v>ŽB</v>
      </c>
      <c r="H34" s="133">
        <v>0.02644675925925926</v>
      </c>
      <c r="I34" s="134" t="s">
        <v>805</v>
      </c>
      <c r="J34">
        <v>35</v>
      </c>
      <c r="K34">
        <v>8</v>
      </c>
      <c r="N34" t="s">
        <v>2</v>
      </c>
    </row>
    <row r="35" spans="1:14" ht="12.75">
      <c r="A35">
        <v>147</v>
      </c>
      <c r="B35" t="s">
        <v>353</v>
      </c>
      <c r="C35" t="s">
        <v>354</v>
      </c>
      <c r="D35" t="s">
        <v>54</v>
      </c>
      <c r="E35">
        <v>1966</v>
      </c>
      <c r="F35" t="s">
        <v>310</v>
      </c>
      <c r="G35" s="32" t="str">
        <f>VLOOKUP(E35,'RN ZBPZ'!$A$1:$B$108,2,0)</f>
        <v>ŽB</v>
      </c>
      <c r="H35" s="133">
        <v>0.026608796296296297</v>
      </c>
      <c r="I35" s="134" t="s">
        <v>817</v>
      </c>
      <c r="J35">
        <v>36</v>
      </c>
      <c r="K35">
        <v>11</v>
      </c>
      <c r="N35" t="s">
        <v>2</v>
      </c>
    </row>
    <row r="36" spans="1:14" ht="12.75">
      <c r="A36">
        <v>9</v>
      </c>
      <c r="B36" t="s">
        <v>355</v>
      </c>
      <c r="C36" t="s">
        <v>356</v>
      </c>
      <c r="D36" t="s">
        <v>229</v>
      </c>
      <c r="E36">
        <v>1953</v>
      </c>
      <c r="F36" t="s">
        <v>317</v>
      </c>
      <c r="G36" s="32" t="str">
        <f>VLOOKUP(E36,'RN ZBPZ'!$A$1:$B$108,2,0)</f>
        <v>ŽB</v>
      </c>
      <c r="H36" s="133">
        <v>0.026631944444444444</v>
      </c>
      <c r="I36" s="134" t="s">
        <v>828</v>
      </c>
      <c r="J36">
        <v>37</v>
      </c>
      <c r="K36">
        <v>4</v>
      </c>
      <c r="N36" t="s">
        <v>2</v>
      </c>
    </row>
    <row r="37" spans="1:14" ht="12.75">
      <c r="A37">
        <v>21</v>
      </c>
      <c r="B37" t="s">
        <v>284</v>
      </c>
      <c r="C37" t="s">
        <v>315</v>
      </c>
      <c r="D37" t="s">
        <v>357</v>
      </c>
      <c r="E37">
        <v>1946</v>
      </c>
      <c r="F37" t="s">
        <v>317</v>
      </c>
      <c r="G37" s="32" t="str">
        <f>VLOOKUP(E37,'RN ZBPZ'!$A$1:$B$108,2,0)</f>
        <v>ŽB</v>
      </c>
      <c r="H37" s="133">
        <v>0.026678240740740742</v>
      </c>
      <c r="I37" s="134" t="s">
        <v>821</v>
      </c>
      <c r="J37">
        <v>38</v>
      </c>
      <c r="K37">
        <v>5</v>
      </c>
      <c r="N37" t="s">
        <v>2</v>
      </c>
    </row>
    <row r="38" spans="1:14" ht="12.75">
      <c r="A38">
        <v>180</v>
      </c>
      <c r="B38" t="s">
        <v>358</v>
      </c>
      <c r="C38" t="s">
        <v>359</v>
      </c>
      <c r="D38" t="s">
        <v>42</v>
      </c>
      <c r="E38">
        <v>1960</v>
      </c>
      <c r="F38" t="s">
        <v>310</v>
      </c>
      <c r="G38" s="32" t="str">
        <f>VLOOKUP(E38,'RN ZBPZ'!$A$1:$B$108,2,0)</f>
        <v>ŽB</v>
      </c>
      <c r="H38" s="133">
        <v>0.02670138888888889</v>
      </c>
      <c r="I38" s="134" t="s">
        <v>815</v>
      </c>
      <c r="J38">
        <v>39</v>
      </c>
      <c r="K38">
        <v>12</v>
      </c>
      <c r="N38" t="s">
        <v>2</v>
      </c>
    </row>
    <row r="39" spans="1:14" ht="12.75">
      <c r="A39">
        <v>4</v>
      </c>
      <c r="B39" t="s">
        <v>360</v>
      </c>
      <c r="C39" t="s">
        <v>361</v>
      </c>
      <c r="D39" t="s">
        <v>122</v>
      </c>
      <c r="E39">
        <v>1977</v>
      </c>
      <c r="F39" t="s">
        <v>304</v>
      </c>
      <c r="G39" s="32" t="str">
        <f>VLOOKUP(E39,'RN ZBPZ'!$A$1:$B$108,2,0)</f>
        <v>ŽB</v>
      </c>
      <c r="H39" s="133">
        <v>0.027094907407407408</v>
      </c>
      <c r="I39" s="134" t="s">
        <v>803</v>
      </c>
      <c r="J39">
        <v>41</v>
      </c>
      <c r="K39">
        <v>9</v>
      </c>
      <c r="N39" t="s">
        <v>2</v>
      </c>
    </row>
    <row r="40" spans="1:14" ht="12.75">
      <c r="A40">
        <v>61</v>
      </c>
      <c r="B40" t="s">
        <v>362</v>
      </c>
      <c r="C40" t="s">
        <v>297</v>
      </c>
      <c r="D40" t="s">
        <v>107</v>
      </c>
      <c r="E40">
        <v>1972</v>
      </c>
      <c r="F40" t="s">
        <v>304</v>
      </c>
      <c r="G40" s="32" t="str">
        <f>VLOOKUP(E40,'RN ZBPZ'!$A$1:$B$108,2,0)</f>
        <v>ŽB</v>
      </c>
      <c r="H40" s="133">
        <v>0.02767361111111111</v>
      </c>
      <c r="I40" s="134" t="s">
        <v>797</v>
      </c>
      <c r="J40">
        <v>43</v>
      </c>
      <c r="K40">
        <v>10</v>
      </c>
      <c r="N40" t="s">
        <v>2</v>
      </c>
    </row>
    <row r="41" spans="1:14" ht="12.75">
      <c r="A41">
        <v>140</v>
      </c>
      <c r="B41" t="s">
        <v>363</v>
      </c>
      <c r="C41" t="s">
        <v>364</v>
      </c>
      <c r="D41" t="s">
        <v>107</v>
      </c>
      <c r="E41">
        <v>1968</v>
      </c>
      <c r="F41" t="s">
        <v>310</v>
      </c>
      <c r="G41" s="32" t="str">
        <f>VLOOKUP(E41,'RN ZBPZ'!$A$1:$B$108,2,0)</f>
        <v>ŽB</v>
      </c>
      <c r="H41" s="133">
        <v>0.027789351851851853</v>
      </c>
      <c r="I41" s="134" t="s">
        <v>808</v>
      </c>
      <c r="J41">
        <v>44</v>
      </c>
      <c r="K41">
        <v>13</v>
      </c>
      <c r="N41" t="s">
        <v>2</v>
      </c>
    </row>
    <row r="42" spans="1:14" ht="12.75">
      <c r="A42">
        <v>15</v>
      </c>
      <c r="B42" t="s">
        <v>365</v>
      </c>
      <c r="C42" t="s">
        <v>366</v>
      </c>
      <c r="D42" t="s">
        <v>125</v>
      </c>
      <c r="E42">
        <v>1948</v>
      </c>
      <c r="F42" t="s">
        <v>317</v>
      </c>
      <c r="G42" s="32" t="str">
        <f>VLOOKUP(E42,'RN ZBPZ'!$A$1:$B$108,2,0)</f>
        <v>ŽB</v>
      </c>
      <c r="H42" s="133">
        <v>0.028078703703703703</v>
      </c>
      <c r="I42" s="134" t="s">
        <v>823</v>
      </c>
      <c r="J42">
        <v>45</v>
      </c>
      <c r="K42">
        <v>6</v>
      </c>
      <c r="N42" t="s">
        <v>2</v>
      </c>
    </row>
    <row r="43" spans="1:14" ht="12.75">
      <c r="A43">
        <v>55</v>
      </c>
      <c r="B43" t="s">
        <v>367</v>
      </c>
      <c r="C43" t="s">
        <v>271</v>
      </c>
      <c r="D43" t="s">
        <v>368</v>
      </c>
      <c r="E43">
        <v>1947</v>
      </c>
      <c r="F43" t="s">
        <v>317</v>
      </c>
      <c r="G43" s="32" t="str">
        <f>VLOOKUP(E43,'RN ZBPZ'!$A$1:$B$108,2,0)</f>
        <v>ŽB</v>
      </c>
      <c r="H43" s="133">
        <v>0.028310185185185185</v>
      </c>
      <c r="I43" s="134" t="s">
        <v>822</v>
      </c>
      <c r="J43">
        <v>46</v>
      </c>
      <c r="K43">
        <v>7</v>
      </c>
      <c r="N43" t="s">
        <v>2</v>
      </c>
    </row>
    <row r="44" spans="1:14" ht="12.75">
      <c r="A44">
        <v>168</v>
      </c>
      <c r="B44" t="s">
        <v>369</v>
      </c>
      <c r="C44" t="s">
        <v>370</v>
      </c>
      <c r="D44" t="s">
        <v>42</v>
      </c>
      <c r="E44">
        <v>1965</v>
      </c>
      <c r="F44" t="s">
        <v>310</v>
      </c>
      <c r="G44" s="32" t="str">
        <f>VLOOKUP(E44,'RN ZBPZ'!$A$1:$B$108,2,0)</f>
        <v>ŽB</v>
      </c>
      <c r="H44" s="133">
        <v>0.02994212962962963</v>
      </c>
      <c r="I44" s="134" t="s">
        <v>816</v>
      </c>
      <c r="J44">
        <v>48</v>
      </c>
      <c r="K44">
        <v>14</v>
      </c>
      <c r="L44" t="s">
        <v>2</v>
      </c>
      <c r="M44" t="s">
        <v>2</v>
      </c>
      <c r="N44" t="s">
        <v>2</v>
      </c>
    </row>
    <row r="45" spans="1:14" ht="12.75">
      <c r="A45">
        <v>194</v>
      </c>
      <c r="B45" t="s">
        <v>371</v>
      </c>
      <c r="C45" t="s">
        <v>303</v>
      </c>
      <c r="D45" t="s">
        <v>372</v>
      </c>
      <c r="E45">
        <v>1957</v>
      </c>
      <c r="F45" t="s">
        <v>317</v>
      </c>
      <c r="G45" s="32" t="str">
        <f>VLOOKUP(E45,'RN ZBPZ'!$A$1:$B$108,2,0)</f>
        <v>ŽB</v>
      </c>
      <c r="H45" s="133">
        <v>0.03163194444444444</v>
      </c>
      <c r="I45" s="134" t="s">
        <v>825</v>
      </c>
      <c r="J45">
        <v>49</v>
      </c>
      <c r="K45">
        <v>8</v>
      </c>
      <c r="N45" t="s">
        <v>2</v>
      </c>
    </row>
    <row r="46" spans="1:14" ht="12.75">
      <c r="A46">
        <v>67</v>
      </c>
      <c r="B46" t="s">
        <v>374</v>
      </c>
      <c r="C46" t="s">
        <v>25</v>
      </c>
      <c r="D46" t="s">
        <v>107</v>
      </c>
      <c r="E46">
        <v>1942</v>
      </c>
      <c r="F46" t="s">
        <v>375</v>
      </c>
      <c r="H46" s="133">
        <v>0.023310185185185184</v>
      </c>
      <c r="I46" s="134" t="s">
        <v>782</v>
      </c>
      <c r="J46">
        <v>19</v>
      </c>
      <c r="K46">
        <v>1</v>
      </c>
      <c r="N46" t="s">
        <v>2</v>
      </c>
    </row>
    <row r="47" spans="1:14" ht="12.75">
      <c r="A47">
        <v>185</v>
      </c>
      <c r="B47" t="s">
        <v>376</v>
      </c>
      <c r="C47" t="s">
        <v>377</v>
      </c>
      <c r="D47" t="s">
        <v>378</v>
      </c>
      <c r="E47">
        <v>1939</v>
      </c>
      <c r="F47" t="s">
        <v>375</v>
      </c>
      <c r="H47" s="133">
        <v>0.025578703703703704</v>
      </c>
      <c r="I47" s="134" t="s">
        <v>784</v>
      </c>
      <c r="J47">
        <v>30</v>
      </c>
      <c r="K47">
        <v>2</v>
      </c>
      <c r="N47" t="s">
        <v>2</v>
      </c>
    </row>
    <row r="48" spans="1:14" ht="12.75">
      <c r="A48">
        <v>139</v>
      </c>
      <c r="B48" t="s">
        <v>379</v>
      </c>
      <c r="C48" t="s">
        <v>44</v>
      </c>
      <c r="D48" t="s">
        <v>380</v>
      </c>
      <c r="E48">
        <v>1941</v>
      </c>
      <c r="F48" t="s">
        <v>375</v>
      </c>
      <c r="H48" s="133">
        <v>0.02673611111111111</v>
      </c>
      <c r="I48" s="134" t="s">
        <v>785</v>
      </c>
      <c r="J48">
        <v>40</v>
      </c>
      <c r="K48">
        <v>3</v>
      </c>
      <c r="N48" t="s">
        <v>2</v>
      </c>
    </row>
    <row r="49" spans="1:14" ht="12.75">
      <c r="A49">
        <v>57</v>
      </c>
      <c r="B49" t="s">
        <v>381</v>
      </c>
      <c r="C49" t="s">
        <v>382</v>
      </c>
      <c r="D49" t="s">
        <v>383</v>
      </c>
      <c r="E49">
        <v>1937</v>
      </c>
      <c r="F49" t="s">
        <v>375</v>
      </c>
      <c r="H49" s="133">
        <v>0.02761574074074074</v>
      </c>
      <c r="I49" s="134" t="s">
        <v>779</v>
      </c>
      <c r="J49">
        <v>42</v>
      </c>
      <c r="K49">
        <v>4</v>
      </c>
      <c r="N49" t="s">
        <v>2</v>
      </c>
    </row>
    <row r="50" spans="1:14" ht="12.75">
      <c r="A50">
        <v>23</v>
      </c>
      <c r="B50" t="s">
        <v>261</v>
      </c>
      <c r="C50" t="s">
        <v>384</v>
      </c>
      <c r="D50" t="s">
        <v>385</v>
      </c>
      <c r="E50">
        <v>1939</v>
      </c>
      <c r="F50" t="s">
        <v>375</v>
      </c>
      <c r="H50" s="133">
        <v>0.029097222222222222</v>
      </c>
      <c r="I50" s="134" t="s">
        <v>781</v>
      </c>
      <c r="J50">
        <v>47</v>
      </c>
      <c r="K50">
        <v>5</v>
      </c>
      <c r="N50" t="s">
        <v>2</v>
      </c>
    </row>
    <row r="51" spans="1:14" ht="12.75">
      <c r="A51">
        <v>25</v>
      </c>
      <c r="B51" t="s">
        <v>386</v>
      </c>
      <c r="C51" t="s">
        <v>212</v>
      </c>
      <c r="D51" t="s">
        <v>387</v>
      </c>
      <c r="E51">
        <v>1938</v>
      </c>
      <c r="F51" t="s">
        <v>375</v>
      </c>
      <c r="H51" s="133">
        <v>0.03181712962962963</v>
      </c>
      <c r="I51" s="134" t="s">
        <v>780</v>
      </c>
      <c r="J51">
        <v>50</v>
      </c>
      <c r="K51">
        <v>6</v>
      </c>
      <c r="N51" t="s">
        <v>2</v>
      </c>
    </row>
    <row r="52" spans="1:14" ht="12.75">
      <c r="A52">
        <v>27</v>
      </c>
      <c r="B52" t="s">
        <v>388</v>
      </c>
      <c r="C52" t="s">
        <v>44</v>
      </c>
      <c r="D52" t="s">
        <v>389</v>
      </c>
      <c r="E52">
        <v>1938</v>
      </c>
      <c r="F52" t="s">
        <v>375</v>
      </c>
      <c r="H52" s="133">
        <v>0.033101851851851855</v>
      </c>
      <c r="I52" s="134" t="s">
        <v>783</v>
      </c>
      <c r="J52">
        <v>51</v>
      </c>
      <c r="K52">
        <v>7</v>
      </c>
      <c r="N52" t="s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1"/>
  <sheetViews>
    <sheetView view="pageBreakPreview" zoomScale="70" zoomScaleNormal="90" zoomScaleSheetLayoutView="70" workbookViewId="0" topLeftCell="A1">
      <selection activeCell="A75" sqref="A75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34.25390625" style="0" customWidth="1"/>
    <col min="6" max="6" width="6.50390625" style="1" customWidth="1"/>
    <col min="7" max="7" width="6.75390625" style="1" customWidth="1"/>
    <col min="8" max="8" width="7.75390625" style="1" customWidth="1"/>
    <col min="9" max="9" width="10.75390625" style="1" customWidth="1"/>
    <col min="10" max="10" width="5.25390625" style="1" customWidth="1"/>
    <col min="11" max="11" width="6.00390625" style="0" customWidth="1"/>
    <col min="12" max="12" width="6.75390625" style="0" customWidth="1"/>
    <col min="13" max="13" width="6.375" style="0" customWidth="1"/>
  </cols>
  <sheetData>
    <row r="1" spans="1:13" ht="12.75">
      <c r="A1" s="5" t="str">
        <f>Kategorie!A2</f>
        <v>5.z. ZBP – 21.12.2013 „Předvánoční běh pod Pálavou“ </v>
      </c>
      <c r="B1" s="6"/>
      <c r="C1" s="6"/>
      <c r="D1" s="6"/>
      <c r="E1" s="6"/>
      <c r="F1" s="7"/>
      <c r="G1" s="7"/>
      <c r="H1" s="7"/>
      <c r="I1" s="40">
        <f>Kategorie!I2</f>
        <v>10.1</v>
      </c>
      <c r="J1" s="8" t="str">
        <f>Kategorie!J2</f>
        <v>km</v>
      </c>
      <c r="K1" s="9"/>
      <c r="L1" s="9"/>
      <c r="M1" s="5"/>
    </row>
    <row r="2" spans="1:14" s="11" customFormat="1" ht="12.75">
      <c r="A2" s="10" t="s">
        <v>390</v>
      </c>
      <c r="F2" s="12"/>
      <c r="G2" s="12"/>
      <c r="H2" s="12"/>
      <c r="I2" s="41"/>
      <c r="J2" s="12"/>
      <c r="K2" s="13"/>
      <c r="L2" s="13"/>
      <c r="M2" s="13"/>
      <c r="N2"/>
    </row>
    <row r="3" spans="1:13" ht="12.75">
      <c r="A3" s="16" t="str">
        <f>Kategorie!A4</f>
        <v>Poř.</v>
      </c>
      <c r="B3" s="16" t="str">
        <f>Kategorie!B4</f>
        <v>St. číslo</v>
      </c>
      <c r="C3" s="17" t="str">
        <f>Kategorie!C4</f>
        <v>Příjmení</v>
      </c>
      <c r="D3" s="17" t="str">
        <f>Kategorie!D4</f>
        <v>Jméno</v>
      </c>
      <c r="E3" s="17" t="str">
        <f>Kategorie!E4</f>
        <v>Klub</v>
      </c>
      <c r="F3" s="18" t="str">
        <f>Kategorie!F4</f>
        <v>RN</v>
      </c>
      <c r="G3" s="18" t="str">
        <f>Kategorie!G4</f>
        <v>Kat. pořad.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6" t="str">
        <f>Kategorie!K4</f>
        <v>Čas na 1km</v>
      </c>
      <c r="L3" s="16" t="s">
        <v>391</v>
      </c>
      <c r="M3" s="16" t="s">
        <v>392</v>
      </c>
    </row>
    <row r="4" spans="1:13" ht="12.75">
      <c r="A4" s="42">
        <f>ROW(C1)</f>
        <v>1</v>
      </c>
      <c r="B4" s="43">
        <f>Kategorie!B6</f>
        <v>135</v>
      </c>
      <c r="C4" s="44" t="str">
        <f>Kategorie!C6</f>
        <v>Míč</v>
      </c>
      <c r="D4" s="44" t="str">
        <f>Kategorie!D6</f>
        <v>Robert</v>
      </c>
      <c r="E4" s="44" t="str">
        <f>Kategorie!E6</f>
        <v>VSK Uni Brno</v>
      </c>
      <c r="F4" s="38">
        <f>Kategorie!F6</f>
        <v>1992</v>
      </c>
      <c r="G4" s="38" t="str">
        <f>Kategorie!G6</f>
        <v>m</v>
      </c>
      <c r="H4" s="38" t="str">
        <f>Kategorie!H6</f>
        <v>MA</v>
      </c>
      <c r="I4" s="45">
        <f>Kategorie!I6</f>
        <v>0.024814814814814814</v>
      </c>
      <c r="J4" s="46">
        <f>Kategorie!J6</f>
        <v>30</v>
      </c>
      <c r="K4" s="34">
        <f>Kategorie!K6</f>
        <v>0.0024569123579024567</v>
      </c>
      <c r="L4" s="34">
        <f>I4-$I$4</f>
        <v>0</v>
      </c>
      <c r="M4" s="47">
        <f>ROUND((L4/K4*1000),0)</f>
        <v>0</v>
      </c>
    </row>
    <row r="5" spans="1:13" ht="12.75">
      <c r="A5" s="42">
        <f>ROW(C2)</f>
        <v>2</v>
      </c>
      <c r="B5" s="43">
        <f>Kategorie!B52</f>
        <v>100</v>
      </c>
      <c r="C5" s="44" t="str">
        <f>Kategorie!C52</f>
        <v>Orálek</v>
      </c>
      <c r="D5" s="44" t="str">
        <f>Kategorie!D52</f>
        <v>Daniel</v>
      </c>
      <c r="E5" s="44" t="str">
        <f>Kategorie!E52</f>
        <v>AC Mor.Slavia</v>
      </c>
      <c r="F5" s="38">
        <f>Kategorie!F52</f>
        <v>1970</v>
      </c>
      <c r="G5" s="38" t="str">
        <f>Kategorie!G52</f>
        <v>m40</v>
      </c>
      <c r="H5" s="38" t="str">
        <f>Kategorie!H52</f>
        <v>MB</v>
      </c>
      <c r="I5" s="45">
        <f>Kategorie!I52</f>
        <v>0.025798611111111112</v>
      </c>
      <c r="J5" s="46">
        <f>Kategorie!J52</f>
        <v>30</v>
      </c>
      <c r="K5" s="34">
        <f>Kategorie!K52</f>
        <v>0.0025543179317931795</v>
      </c>
      <c r="L5" s="34">
        <f>I5-$I$4</f>
        <v>0.0009837962962962986</v>
      </c>
      <c r="M5" s="47">
        <f>ROUND((L5/K5*1000),0)</f>
        <v>385</v>
      </c>
    </row>
    <row r="6" spans="1:13" ht="12.75">
      <c r="A6" s="42">
        <f>ROW(C3)</f>
        <v>3</v>
      </c>
      <c r="B6" s="43">
        <f>Kategorie!B7</f>
        <v>26</v>
      </c>
      <c r="C6" s="44" t="str">
        <f>Kategorie!C7</f>
        <v>Bláha</v>
      </c>
      <c r="D6" s="44" t="str">
        <f>Kategorie!D7</f>
        <v>Tomáš</v>
      </c>
      <c r="E6" s="44" t="str">
        <f>Kategorie!E7</f>
        <v>AK Asics Krom</v>
      </c>
      <c r="F6" s="38">
        <f>Kategorie!F7</f>
        <v>1976</v>
      </c>
      <c r="G6" s="38" t="str">
        <f>Kategorie!G7</f>
        <v>m</v>
      </c>
      <c r="H6" s="38" t="str">
        <f>Kategorie!H7</f>
        <v>MA</v>
      </c>
      <c r="I6" s="45">
        <f>Kategorie!I7</f>
        <v>0.026006944444444444</v>
      </c>
      <c r="J6" s="46">
        <f>Kategorie!J7</f>
        <v>25</v>
      </c>
      <c r="K6" s="34">
        <f>Kategorie!K7</f>
        <v>0.00257494499449945</v>
      </c>
      <c r="L6" s="34">
        <f>I6-$I$4</f>
        <v>0.0011921296296296298</v>
      </c>
      <c r="M6" s="47">
        <f>ROUND((L6/K6*1000),0)</f>
        <v>463</v>
      </c>
    </row>
    <row r="7" spans="1:13" ht="12.75">
      <c r="A7" s="42">
        <f>ROW(C4)</f>
        <v>4</v>
      </c>
      <c r="B7" s="43">
        <f>Kategorie!B8</f>
        <v>39</v>
      </c>
      <c r="C7" s="44" t="str">
        <f>Kategorie!C8</f>
        <v>Steiner</v>
      </c>
      <c r="D7" s="44" t="str">
        <f>Kategorie!D8</f>
        <v>Tomáš</v>
      </c>
      <c r="E7" s="44" t="str">
        <f>Kategorie!E8</f>
        <v>UNI Brno</v>
      </c>
      <c r="F7" s="38">
        <f>Kategorie!F8</f>
        <v>1986</v>
      </c>
      <c r="G7" s="38" t="str">
        <f>Kategorie!G8</f>
        <v>m</v>
      </c>
      <c r="H7" s="38" t="str">
        <f>Kategorie!H8</f>
        <v>MA</v>
      </c>
      <c r="I7" s="45">
        <f>Kategorie!I8</f>
        <v>0.026469907407407407</v>
      </c>
      <c r="J7" s="46">
        <f>Kategorie!J8</f>
        <v>21</v>
      </c>
      <c r="K7" s="34">
        <f>Kategorie!K8</f>
        <v>0.002620782911624496</v>
      </c>
      <c r="L7" s="34">
        <f>I7-$I$4</f>
        <v>0.0016550925925925934</v>
      </c>
      <c r="M7" s="47">
        <f>ROUND((L7/K7*1000),0)</f>
        <v>632</v>
      </c>
    </row>
    <row r="8" spans="1:13" ht="12.75">
      <c r="A8" s="42">
        <f>ROW(C5)</f>
        <v>5</v>
      </c>
      <c r="B8" s="43">
        <f>Kategorie!B9</f>
        <v>40</v>
      </c>
      <c r="C8" s="44" t="str">
        <f>Kategorie!C9</f>
        <v>Martínek</v>
      </c>
      <c r="D8" s="44" t="str">
        <f>Kategorie!D9</f>
        <v>Jan</v>
      </c>
      <c r="E8" s="44" t="str">
        <f>Kategorie!E9</f>
        <v>Slavkov</v>
      </c>
      <c r="F8" s="38">
        <f>Kategorie!F9</f>
        <v>1987</v>
      </c>
      <c r="G8" s="38" t="str">
        <f>Kategorie!G9</f>
        <v>m</v>
      </c>
      <c r="H8" s="38" t="str">
        <f>Kategorie!H9</f>
        <v>MA</v>
      </c>
      <c r="I8" s="45">
        <f>Kategorie!I9</f>
        <v>0.026782407407407408</v>
      </c>
      <c r="J8" s="46">
        <f>Kategorie!J9</f>
        <v>18</v>
      </c>
      <c r="K8" s="34">
        <f>Kategorie!K9</f>
        <v>0.002651723505683902</v>
      </c>
      <c r="L8" s="34">
        <f>I8-$I$4</f>
        <v>0.0019675925925925937</v>
      </c>
      <c r="M8" s="47">
        <f>ROUND((L8/K8*1000),0)</f>
        <v>742</v>
      </c>
    </row>
    <row r="9" spans="1:13" ht="12.75">
      <c r="A9" s="42">
        <f>ROW(C6)</f>
        <v>6</v>
      </c>
      <c r="B9" s="43">
        <f>Kategorie!B10</f>
        <v>22</v>
      </c>
      <c r="C9" s="44" t="str">
        <f>Kategorie!C10</f>
        <v>Novotný</v>
      </c>
      <c r="D9" s="44" t="str">
        <f>Kategorie!D10</f>
        <v>Ondřej</v>
      </c>
      <c r="E9" s="44" t="str">
        <f>Kategorie!E10</f>
        <v>VSK Uni Brno</v>
      </c>
      <c r="F9" s="38">
        <f>Kategorie!F10</f>
        <v>1992</v>
      </c>
      <c r="G9" s="38" t="str">
        <f>Kategorie!G10</f>
        <v>m</v>
      </c>
      <c r="H9" s="38" t="str">
        <f>Kategorie!H10</f>
        <v>MA</v>
      </c>
      <c r="I9" s="45">
        <f>Kategorie!I10</f>
        <v>0.027025462962962963</v>
      </c>
      <c r="J9" s="46">
        <f>Kategorie!J10</f>
        <v>16</v>
      </c>
      <c r="K9" s="34">
        <f>Kategorie!K10</f>
        <v>0.0026757884121745507</v>
      </c>
      <c r="L9" s="34">
        <f>I9-$I$4</f>
        <v>0.002210648148148149</v>
      </c>
      <c r="M9" s="47">
        <f>ROUND((L9/K9*1000),0)</f>
        <v>826</v>
      </c>
    </row>
    <row r="10" spans="1:13" ht="12.75">
      <c r="A10" s="42">
        <f>ROW(C7)</f>
        <v>7</v>
      </c>
      <c r="B10" s="43">
        <f>Kategorie!B79</f>
        <v>151</v>
      </c>
      <c r="C10" s="44" t="str">
        <f>Kategorie!C79</f>
        <v>Kratochvíl</v>
      </c>
      <c r="D10" s="44" t="str">
        <f>Kategorie!D79</f>
        <v>Pavel</v>
      </c>
      <c r="E10" s="44" t="str">
        <f>Kategorie!E79</f>
        <v>Sokol Rudíkov</v>
      </c>
      <c r="F10" s="38">
        <f>Kategorie!F79</f>
        <v>1960</v>
      </c>
      <c r="G10" s="38" t="str">
        <f>Kategorie!G79</f>
        <v>m50</v>
      </c>
      <c r="H10" s="38" t="str">
        <f>Kategorie!H79</f>
        <v>MC</v>
      </c>
      <c r="I10" s="45">
        <f>Kategorie!I79</f>
        <v>0.027280092592592592</v>
      </c>
      <c r="J10" s="46">
        <f>Kategorie!J79</f>
        <v>30</v>
      </c>
      <c r="K10" s="34">
        <f>Kategorie!K79</f>
        <v>0.002700999266593326</v>
      </c>
      <c r="L10" s="34">
        <f>I10-$I$4</f>
        <v>0.002465277777777778</v>
      </c>
      <c r="M10" s="47">
        <f>ROUND((L10/K10*1000),0)</f>
        <v>913</v>
      </c>
    </row>
    <row r="11" spans="1:13" ht="12.75">
      <c r="A11" s="42">
        <f>ROW(C8)</f>
        <v>8</v>
      </c>
      <c r="B11" s="43">
        <f>Kategorie!B53</f>
        <v>58</v>
      </c>
      <c r="C11" s="44" t="str">
        <f>Kategorie!C53</f>
        <v>Vacek</v>
      </c>
      <c r="D11" s="44" t="str">
        <f>Kategorie!D53</f>
        <v>Martin</v>
      </c>
      <c r="E11" s="44" t="str">
        <f>Kategorie!E53</f>
        <v>Iscarex</v>
      </c>
      <c r="F11" s="38">
        <f>Kategorie!F53</f>
        <v>1969</v>
      </c>
      <c r="G11" s="38" t="str">
        <f>Kategorie!G53</f>
        <v>m40</v>
      </c>
      <c r="H11" s="38" t="str">
        <f>Kategorie!H53</f>
        <v>MB</v>
      </c>
      <c r="I11" s="45">
        <f>Kategorie!I53</f>
        <v>0.027430555555555555</v>
      </c>
      <c r="J11" s="46">
        <f>Kategorie!J53</f>
        <v>25</v>
      </c>
      <c r="K11" s="34">
        <f>Kategorie!K53</f>
        <v>0.002715896589658966</v>
      </c>
      <c r="L11" s="34">
        <f>I11-$I$4</f>
        <v>0.0026157407407407414</v>
      </c>
      <c r="M11" s="47">
        <f>ROUND((L11/K11*1000),0)</f>
        <v>963</v>
      </c>
    </row>
    <row r="12" spans="1:13" ht="12.75">
      <c r="A12" s="42">
        <f>ROW(C9)</f>
        <v>9</v>
      </c>
      <c r="B12" s="43">
        <f>Kategorie!B11</f>
        <v>33</v>
      </c>
      <c r="C12" s="44" t="str">
        <f>Kategorie!C11</f>
        <v>Hrdina</v>
      </c>
      <c r="D12" s="44" t="str">
        <f>Kategorie!D11</f>
        <v>Pavel</v>
      </c>
      <c r="E12" s="44" t="str">
        <f>Kategorie!E11</f>
        <v>AK Perná</v>
      </c>
      <c r="F12" s="38">
        <f>Kategorie!F11</f>
        <v>1988</v>
      </c>
      <c r="G12" s="38" t="str">
        <f>Kategorie!G11</f>
        <v>m</v>
      </c>
      <c r="H12" s="38" t="str">
        <f>Kategorie!H11</f>
        <v>MA</v>
      </c>
      <c r="I12" s="45">
        <f>Kategorie!I11</f>
        <v>0.027696759259259258</v>
      </c>
      <c r="J12" s="46">
        <f>Kategorie!J11</f>
        <v>15</v>
      </c>
      <c r="K12" s="34">
        <f>Kategorie!K11</f>
        <v>0.002742253392005867</v>
      </c>
      <c r="L12" s="34">
        <f>I12-$I$4</f>
        <v>0.002881944444444444</v>
      </c>
      <c r="M12" s="47">
        <f>ROUND((L12/K12*1000),0)</f>
        <v>1051</v>
      </c>
    </row>
    <row r="13" spans="1:13" ht="12.75">
      <c r="A13" s="42">
        <f>ROW(C10)</f>
        <v>10</v>
      </c>
      <c r="B13" s="43">
        <f>Kategorie!B54</f>
        <v>8</v>
      </c>
      <c r="C13" s="44" t="str">
        <f>Kategorie!C54</f>
        <v>Bětík</v>
      </c>
      <c r="D13" s="44" t="str">
        <f>Kategorie!D54</f>
        <v>Petr</v>
      </c>
      <c r="E13" s="44" t="str">
        <f>Kategorie!E54</f>
        <v>SK Opava</v>
      </c>
      <c r="F13" s="38">
        <f>Kategorie!F54</f>
        <v>1969</v>
      </c>
      <c r="G13" s="38" t="str">
        <f>Kategorie!G54</f>
        <v>m40</v>
      </c>
      <c r="H13" s="38" t="str">
        <f>Kategorie!H54</f>
        <v>MB</v>
      </c>
      <c r="I13" s="45">
        <f>Kategorie!I54</f>
        <v>0.02771990740740741</v>
      </c>
      <c r="J13" s="46">
        <f>Kategorie!J54</f>
        <v>21</v>
      </c>
      <c r="K13" s="34">
        <f>Kategorie!K54</f>
        <v>0.0027445452878621197</v>
      </c>
      <c r="L13" s="34">
        <f>I13-$I$4</f>
        <v>0.0029050925925925945</v>
      </c>
      <c r="M13" s="47">
        <f>ROUND((L13/K13*1000),0)</f>
        <v>1058</v>
      </c>
    </row>
    <row r="14" spans="1:13" ht="12.75">
      <c r="A14" s="42">
        <f>ROW(C11)</f>
        <v>11</v>
      </c>
      <c r="B14" s="43">
        <f>Kategorie!B12</f>
        <v>165</v>
      </c>
      <c r="C14" s="44" t="str">
        <f>Kategorie!C12</f>
        <v>Kerstinger</v>
      </c>
      <c r="D14" s="44" t="str">
        <f>Kategorie!D12</f>
        <v>Andreas</v>
      </c>
      <c r="E14" s="44" t="str">
        <f>Kategorie!E12</f>
        <v>Austria</v>
      </c>
      <c r="F14" s="38">
        <f>Kategorie!F12</f>
        <v>1979</v>
      </c>
      <c r="G14" s="38" t="str">
        <f>Kategorie!G12</f>
        <v>m</v>
      </c>
      <c r="H14" s="38" t="str">
        <f>Kategorie!H12</f>
        <v>MA</v>
      </c>
      <c r="I14" s="45">
        <f>Kategorie!I12</f>
        <v>0.027824074074074074</v>
      </c>
      <c r="J14" s="46">
        <f>Kategorie!J12</f>
        <v>14</v>
      </c>
      <c r="K14" s="34">
        <f>Kategorie!K12</f>
        <v>0.002754858819215255</v>
      </c>
      <c r="L14" s="34">
        <f>I14-$I$4</f>
        <v>0.00300925925925926</v>
      </c>
      <c r="M14" s="47">
        <f>ROUND((L14/K14*1000),0)</f>
        <v>1092</v>
      </c>
    </row>
    <row r="15" spans="1:13" ht="12.75">
      <c r="A15" s="42">
        <f>ROW(C12)</f>
        <v>12</v>
      </c>
      <c r="B15" s="43">
        <f>Kategorie!B13</f>
        <v>160</v>
      </c>
      <c r="C15" s="44" t="str">
        <f>Kategorie!C13</f>
        <v>Dvořák</v>
      </c>
      <c r="D15" s="44" t="str">
        <f>Kategorie!D13</f>
        <v>Pavel</v>
      </c>
      <c r="E15" s="44" t="str">
        <f>Kategorie!E13</f>
        <v>Prostějov</v>
      </c>
      <c r="F15" s="38">
        <f>Kategorie!F13</f>
        <v>1982</v>
      </c>
      <c r="G15" s="38" t="str">
        <f>Kategorie!G13</f>
        <v>m</v>
      </c>
      <c r="H15" s="38" t="str">
        <f>Kategorie!H13</f>
        <v>MA</v>
      </c>
      <c r="I15" s="45">
        <f>Kategorie!I13</f>
        <v>0.028136574074074074</v>
      </c>
      <c r="J15" s="46">
        <f>Kategorie!J13</f>
        <v>13</v>
      </c>
      <c r="K15" s="34">
        <f>Kategorie!K13</f>
        <v>0.002785799413274661</v>
      </c>
      <c r="L15" s="34">
        <f>I15-$I$4</f>
        <v>0.0033217592592592604</v>
      </c>
      <c r="M15" s="47">
        <f>ROUND((L15/K15*1000),0)</f>
        <v>1192</v>
      </c>
    </row>
    <row r="16" spans="1:13" ht="12.75">
      <c r="A16" s="42">
        <f>ROW(C13)</f>
        <v>13</v>
      </c>
      <c r="B16" s="43">
        <f>Kategorie!B55</f>
        <v>126</v>
      </c>
      <c r="C16" s="44" t="str">
        <f>Kategorie!C55</f>
        <v>Fučík</v>
      </c>
      <c r="D16" s="44" t="str">
        <f>Kategorie!D55</f>
        <v>Karel</v>
      </c>
      <c r="E16" s="44" t="str">
        <f>Kategorie!E55</f>
        <v>Černín</v>
      </c>
      <c r="F16" s="38">
        <f>Kategorie!F55</f>
        <v>1972</v>
      </c>
      <c r="G16" s="38" t="str">
        <f>Kategorie!G55</f>
        <v>m40</v>
      </c>
      <c r="H16" s="38" t="str">
        <f>Kategorie!H55</f>
        <v>MB</v>
      </c>
      <c r="I16" s="45">
        <f>Kategorie!I55</f>
        <v>0.02824074074074074</v>
      </c>
      <c r="J16" s="46">
        <f>Kategorie!J55</f>
        <v>18</v>
      </c>
      <c r="K16" s="34">
        <f>Kategorie!K55</f>
        <v>0.002796112944627796</v>
      </c>
      <c r="L16" s="34">
        <f>I16-$I$4</f>
        <v>0.003425925925925926</v>
      </c>
      <c r="M16" s="47">
        <f>ROUND((L16/K16*1000),0)</f>
        <v>1225</v>
      </c>
    </row>
    <row r="17" spans="1:13" ht="12.75">
      <c r="A17" s="42">
        <f>ROW(C14)</f>
        <v>14</v>
      </c>
      <c r="B17" s="43">
        <f>Kategorie!B80</f>
        <v>16</v>
      </c>
      <c r="C17" s="44" t="str">
        <f>Kategorie!C80</f>
        <v>Vacarda</v>
      </c>
      <c r="D17" s="44" t="str">
        <f>Kategorie!D80</f>
        <v>Vladimír</v>
      </c>
      <c r="E17" s="44" t="str">
        <f>Kategorie!E80</f>
        <v>AC Slovan Liberec</v>
      </c>
      <c r="F17" s="38">
        <f>Kategorie!F80</f>
        <v>1959</v>
      </c>
      <c r="G17" s="38" t="str">
        <f>Kategorie!G80</f>
        <v>m50</v>
      </c>
      <c r="H17" s="38" t="str">
        <f>Kategorie!H80</f>
        <v>MC</v>
      </c>
      <c r="I17" s="45">
        <f>Kategorie!I80</f>
        <v>0.028645833333333332</v>
      </c>
      <c r="J17" s="46">
        <f>Kategorie!J80</f>
        <v>25</v>
      </c>
      <c r="K17" s="34">
        <f>Kategorie!K80</f>
        <v>0.0028362211221122113</v>
      </c>
      <c r="L17" s="34">
        <f>I17-$I$4</f>
        <v>0.0038310185185185183</v>
      </c>
      <c r="M17" s="47">
        <f>ROUND((L17/K17*1000),0)</f>
        <v>1351</v>
      </c>
    </row>
    <row r="18" spans="1:13" ht="12.75">
      <c r="A18" s="42">
        <f>ROW(C15)</f>
        <v>15</v>
      </c>
      <c r="B18" s="43">
        <f>Kategorie!B81</f>
        <v>785</v>
      </c>
      <c r="C18" s="44" t="str">
        <f>Kategorie!C81</f>
        <v>Kolínek</v>
      </c>
      <c r="D18" s="44" t="str">
        <f>Kategorie!D81</f>
        <v>František</v>
      </c>
      <c r="E18" s="44" t="str">
        <f>Kategorie!E81</f>
        <v>AK Perná</v>
      </c>
      <c r="F18" s="38">
        <f>Kategorie!F81</f>
        <v>1956</v>
      </c>
      <c r="G18" s="38" t="str">
        <f>Kategorie!G81</f>
        <v>m50</v>
      </c>
      <c r="H18" s="38" t="str">
        <f>Kategorie!H81</f>
        <v>MC</v>
      </c>
      <c r="I18" s="45">
        <f>Kategorie!I81</f>
        <v>0.028912037037037038</v>
      </c>
      <c r="J18" s="46">
        <f>Kategorie!J81</f>
        <v>21</v>
      </c>
      <c r="K18" s="34">
        <f>Kategorie!K81</f>
        <v>0.002862577924459113</v>
      </c>
      <c r="L18" s="34">
        <f>I18-$I$4</f>
        <v>0.004097222222222224</v>
      </c>
      <c r="M18" s="47">
        <f>ROUND((L18/K18*1000),0)</f>
        <v>1431</v>
      </c>
    </row>
    <row r="19" spans="1:13" ht="12.75">
      <c r="A19" s="42">
        <f>ROW(C16)</f>
        <v>16</v>
      </c>
      <c r="B19" s="43">
        <f>Kategorie!B14</f>
        <v>117</v>
      </c>
      <c r="C19" s="44" t="str">
        <f>Kategorie!C14</f>
        <v>Lysák</v>
      </c>
      <c r="D19" s="44" t="str">
        <f>Kategorie!D14</f>
        <v>Vlastimil</v>
      </c>
      <c r="E19" s="44" t="str">
        <f>Kategorie!E14</f>
        <v>STAR TRAC</v>
      </c>
      <c r="F19" s="38">
        <f>Kategorie!F14</f>
        <v>1986</v>
      </c>
      <c r="G19" s="38" t="str">
        <f>Kategorie!G14</f>
        <v>m</v>
      </c>
      <c r="H19" s="38" t="str">
        <f>Kategorie!H14</f>
        <v>MA</v>
      </c>
      <c r="I19" s="45">
        <f>Kategorie!I14</f>
        <v>0.028993055555555557</v>
      </c>
      <c r="J19" s="46">
        <f>Kategorie!J14</f>
        <v>12</v>
      </c>
      <c r="K19" s="34">
        <f>Kategorie!K14</f>
        <v>0.002870599559955996</v>
      </c>
      <c r="L19" s="34">
        <f>I19-$I$4</f>
        <v>0.004178240740740743</v>
      </c>
      <c r="M19" s="47">
        <f>ROUND((L19/K19*1000),0)</f>
        <v>1456</v>
      </c>
    </row>
    <row r="20" spans="1:13" ht="12.75">
      <c r="A20" s="42">
        <f>ROW(C17)</f>
        <v>17</v>
      </c>
      <c r="B20" s="43">
        <f>Kategorie!B15</f>
        <v>138</v>
      </c>
      <c r="C20" s="44" t="str">
        <f>Kategorie!C15</f>
        <v>Holzmann</v>
      </c>
      <c r="D20" s="44" t="str">
        <f>Kategorie!D15</f>
        <v>Markus</v>
      </c>
      <c r="E20" s="44" t="str">
        <f>Kategorie!E15</f>
        <v>LAC Harlekin</v>
      </c>
      <c r="F20" s="38">
        <f>Kategorie!F15</f>
        <v>1980</v>
      </c>
      <c r="G20" s="38" t="str">
        <f>Kategorie!G15</f>
        <v>m</v>
      </c>
      <c r="H20" s="38" t="str">
        <f>Kategorie!H15</f>
        <v>MA</v>
      </c>
      <c r="I20" s="45">
        <f>Kategorie!I15</f>
        <v>0.02917824074074074</v>
      </c>
      <c r="J20" s="46">
        <f>Kategorie!J15</f>
        <v>11</v>
      </c>
      <c r="K20" s="34">
        <f>Kategorie!K15</f>
        <v>0.002888934726806014</v>
      </c>
      <c r="L20" s="34">
        <f>I20-$I$4</f>
        <v>0.004363425925925927</v>
      </c>
      <c r="M20" s="47">
        <f>ROUND((L20/K20*1000),0)</f>
        <v>1510</v>
      </c>
    </row>
    <row r="21" spans="1:13" ht="12.75">
      <c r="A21" s="42">
        <f>ROW(C18)</f>
        <v>18</v>
      </c>
      <c r="B21" s="43">
        <f>Kategorie!B82</f>
        <v>12</v>
      </c>
      <c r="C21" s="44" t="str">
        <f>Kategorie!C82</f>
        <v>Horák</v>
      </c>
      <c r="D21" s="44" t="str">
        <f>Kategorie!D82</f>
        <v>Pavel</v>
      </c>
      <c r="E21" s="44" t="str">
        <f>Kategorie!E82</f>
        <v>Vyškov</v>
      </c>
      <c r="F21" s="38">
        <f>Kategorie!F82</f>
        <v>1961</v>
      </c>
      <c r="G21" s="38" t="str">
        <f>Kategorie!G82</f>
        <v>m50</v>
      </c>
      <c r="H21" s="38" t="str">
        <f>Kategorie!H82</f>
        <v>MC</v>
      </c>
      <c r="I21" s="45">
        <f>Kategorie!I82</f>
        <v>0.029444444444444443</v>
      </c>
      <c r="J21" s="46">
        <f>Kategorie!J82</f>
        <v>18</v>
      </c>
      <c r="K21" s="34">
        <f>Kategorie!K82</f>
        <v>0.0029152915291529155</v>
      </c>
      <c r="L21" s="34">
        <f>I21-$I$4</f>
        <v>0.004629629629629629</v>
      </c>
      <c r="M21" s="47">
        <f>ROUND((L21/K21*1000),0)</f>
        <v>1588</v>
      </c>
    </row>
    <row r="22" spans="1:13" ht="12.75">
      <c r="A22" s="42">
        <f>ROW(C19)</f>
        <v>19</v>
      </c>
      <c r="B22" s="43">
        <f>Kategorie!B56</f>
        <v>19</v>
      </c>
      <c r="C22" s="44" t="str">
        <f>Kategorie!C56</f>
        <v>Přikryl</v>
      </c>
      <c r="D22" s="44" t="str">
        <f>Kategorie!D56</f>
        <v>Petr</v>
      </c>
      <c r="E22" s="44" t="str">
        <f>Kategorie!E56</f>
        <v>Kob Moira Brno</v>
      </c>
      <c r="F22" s="38">
        <f>Kategorie!F56</f>
        <v>1967</v>
      </c>
      <c r="G22" s="38" t="str">
        <f>Kategorie!G56</f>
        <v>m40</v>
      </c>
      <c r="H22" s="38" t="str">
        <f>Kategorie!H56</f>
        <v>MB</v>
      </c>
      <c r="I22" s="45">
        <f>Kategorie!I56</f>
        <v>0.029513888888888888</v>
      </c>
      <c r="J22" s="46">
        <f>Kategorie!J56</f>
        <v>16</v>
      </c>
      <c r="K22" s="34">
        <f>Kategorie!K56</f>
        <v>0.002922167216721672</v>
      </c>
      <c r="L22" s="34">
        <f>I22-$I$4</f>
        <v>0.004699074074074074</v>
      </c>
      <c r="M22" s="47">
        <f>ROUND((L22/K22*1000),0)</f>
        <v>1608</v>
      </c>
    </row>
    <row r="23" spans="1:13" ht="12.75">
      <c r="A23" s="42">
        <f>ROW(C20)</f>
        <v>20</v>
      </c>
      <c r="B23" s="43">
        <f>Kategorie!B83</f>
        <v>59</v>
      </c>
      <c r="C23" s="44" t="str">
        <f>Kategorie!C83</f>
        <v>Stránský</v>
      </c>
      <c r="D23" s="44" t="str">
        <f>Kategorie!D83</f>
        <v>Aleš</v>
      </c>
      <c r="E23" s="44" t="str">
        <f>Kategorie!E83</f>
        <v>Iscarex</v>
      </c>
      <c r="F23" s="38">
        <f>Kategorie!F83</f>
        <v>1960</v>
      </c>
      <c r="G23" s="38" t="str">
        <f>Kategorie!G83</f>
        <v>m50</v>
      </c>
      <c r="H23" s="38" t="str">
        <f>Kategorie!H83</f>
        <v>MC</v>
      </c>
      <c r="I23" s="45">
        <f>Kategorie!I83</f>
        <v>0.029594907407407407</v>
      </c>
      <c r="J23" s="46">
        <f>Kategorie!J83</f>
        <v>16</v>
      </c>
      <c r="K23" s="34">
        <f>Kategorie!K83</f>
        <v>0.002930188852218555</v>
      </c>
      <c r="L23" s="34">
        <f>I23-$I$4</f>
        <v>0.004780092592592593</v>
      </c>
      <c r="M23" s="47">
        <f>ROUND((L23/K23*1000),0)</f>
        <v>1631</v>
      </c>
    </row>
    <row r="24" spans="1:13" ht="12.75">
      <c r="A24" s="42">
        <f>ROW(C21)</f>
        <v>21</v>
      </c>
      <c r="B24" s="43">
        <f>Kategorie!B16</f>
        <v>49</v>
      </c>
      <c r="C24" s="44" t="str">
        <f>Kategorie!C16</f>
        <v>Šitka</v>
      </c>
      <c r="D24" s="44" t="str">
        <f>Kategorie!D16</f>
        <v>Josef</v>
      </c>
      <c r="E24" s="44" t="str">
        <f>Kategorie!E16</f>
        <v>MK Seip Ostrava</v>
      </c>
      <c r="F24" s="38">
        <f>Kategorie!F16</f>
        <v>1986</v>
      </c>
      <c r="G24" s="38" t="str">
        <f>Kategorie!G16</f>
        <v>m</v>
      </c>
      <c r="H24" s="38" t="str">
        <f>Kategorie!H16</f>
        <v>MA</v>
      </c>
      <c r="I24" s="45">
        <f>Kategorie!I16</f>
        <v>0.030046296296296297</v>
      </c>
      <c r="J24" s="46">
        <f>Kategorie!J16</f>
        <v>10</v>
      </c>
      <c r="K24" s="34">
        <f>Kategorie!K16</f>
        <v>0.002974880821415475</v>
      </c>
      <c r="L24" s="34">
        <f>I24-$I$4</f>
        <v>0.005231481481481483</v>
      </c>
      <c r="M24" s="47">
        <f>ROUND((L24/K24*1000),0)</f>
        <v>1759</v>
      </c>
    </row>
    <row r="25" spans="1:13" ht="12.75">
      <c r="A25" s="42">
        <f>ROW(C22)</f>
        <v>22</v>
      </c>
      <c r="B25" s="43">
        <f>Kategorie!B17</f>
        <v>41</v>
      </c>
      <c r="C25" s="44" t="str">
        <f>Kategorie!C17</f>
        <v>Koudelka</v>
      </c>
      <c r="D25" s="44" t="str">
        <f>Kategorie!D17</f>
        <v>Lukáš</v>
      </c>
      <c r="E25" s="44" t="str">
        <f>Kategorie!E17</f>
        <v>SK Olšany</v>
      </c>
      <c r="F25" s="38">
        <f>Kategorie!F17</f>
        <v>1983</v>
      </c>
      <c r="G25" s="38" t="str">
        <f>Kategorie!G17</f>
        <v>m</v>
      </c>
      <c r="H25" s="38" t="str">
        <f>Kategorie!H17</f>
        <v>MA</v>
      </c>
      <c r="I25" s="45">
        <f>Kategorie!I17</f>
        <v>0.03023148148148148</v>
      </c>
      <c r="J25" s="46">
        <f>Kategorie!J17</f>
        <v>9</v>
      </c>
      <c r="K25" s="34">
        <f>Kategorie!K17</f>
        <v>0.0029932159882654933</v>
      </c>
      <c r="L25" s="34">
        <f>I25-$I$4</f>
        <v>0.005416666666666667</v>
      </c>
      <c r="M25" s="47">
        <f>ROUND((L25/K25*1000),0)</f>
        <v>1810</v>
      </c>
    </row>
    <row r="26" spans="1:13" ht="12.75">
      <c r="A26" s="42">
        <f>ROW(C23)</f>
        <v>23</v>
      </c>
      <c r="B26" s="43">
        <f>Kategorie!B113</f>
        <v>48</v>
      </c>
      <c r="C26" s="44" t="str">
        <f>Kategorie!C113</f>
        <v>Kudlička</v>
      </c>
      <c r="D26" s="44" t="str">
        <f>Kategorie!D113</f>
        <v>Svatopluk</v>
      </c>
      <c r="E26" s="44" t="str">
        <f>Kategorie!E113</f>
        <v>LRS Vyškov</v>
      </c>
      <c r="F26" s="38">
        <f>Kategorie!F113</f>
        <v>1950</v>
      </c>
      <c r="G26" s="38" t="str">
        <f>Kategorie!G113</f>
        <v>m60</v>
      </c>
      <c r="H26" s="38" t="str">
        <f>Kategorie!H113</f>
        <v>MD</v>
      </c>
      <c r="I26" s="45">
        <f>Kategorie!I113</f>
        <v>0.030324074074074073</v>
      </c>
      <c r="J26" s="46">
        <f>Kategorie!J113</f>
        <v>30</v>
      </c>
      <c r="K26" s="34">
        <f>Kategorie!K113</f>
        <v>0.003002383571690502</v>
      </c>
      <c r="L26" s="34">
        <f>I26-$I$4</f>
        <v>0.005509259259259259</v>
      </c>
      <c r="M26" s="47">
        <f>ROUND((L26/K26*1000),0)</f>
        <v>1835</v>
      </c>
    </row>
    <row r="27" spans="1:13" ht="12.75">
      <c r="A27" s="42">
        <f>ROW(C24)</f>
        <v>24</v>
      </c>
      <c r="B27" s="43">
        <f>Kategorie!B57</f>
        <v>182</v>
      </c>
      <c r="C27" s="44" t="str">
        <f>Kategorie!C57</f>
        <v>Wallner</v>
      </c>
      <c r="D27" s="44" t="str">
        <f>Kategorie!D57</f>
        <v>Markus</v>
      </c>
      <c r="E27" s="44" t="str">
        <f>Kategorie!E57</f>
        <v>LAC Harlekin</v>
      </c>
      <c r="F27" s="38">
        <f>Kategorie!F57</f>
        <v>1973</v>
      </c>
      <c r="G27" s="38" t="str">
        <f>Kategorie!G57</f>
        <v>m40</v>
      </c>
      <c r="H27" s="38" t="str">
        <f>Kategorie!H57</f>
        <v>MB</v>
      </c>
      <c r="I27" s="45">
        <f>Kategorie!I57</f>
        <v>0.030416666666666668</v>
      </c>
      <c r="J27" s="46">
        <f>Kategorie!J57</f>
        <v>15</v>
      </c>
      <c r="K27" s="34">
        <f>Kategorie!K57</f>
        <v>0.003011551155115512</v>
      </c>
      <c r="L27" s="34">
        <f>I27-$I$4</f>
        <v>0.005601851851851854</v>
      </c>
      <c r="M27" s="47">
        <f>ROUND((L27/K27*1000),0)</f>
        <v>1860</v>
      </c>
    </row>
    <row r="28" spans="1:13" ht="12.75">
      <c r="A28" s="42">
        <f>ROW(C25)</f>
        <v>25</v>
      </c>
      <c r="B28" s="43">
        <f>Kategorie!B58</f>
        <v>152</v>
      </c>
      <c r="C28" s="44" t="str">
        <f>Kategorie!C58</f>
        <v>Vojtěch</v>
      </c>
      <c r="D28" s="44" t="str">
        <f>Kategorie!D58</f>
        <v>Petr</v>
      </c>
      <c r="E28" s="44" t="str">
        <f>Kategorie!E58</f>
        <v>Znojmo</v>
      </c>
      <c r="F28" s="38">
        <f>Kategorie!F58</f>
        <v>1971</v>
      </c>
      <c r="G28" s="38" t="str">
        <f>Kategorie!G58</f>
        <v>m40</v>
      </c>
      <c r="H28" s="38" t="str">
        <f>Kategorie!H58</f>
        <v>MB</v>
      </c>
      <c r="I28" s="45">
        <f>Kategorie!I58</f>
        <v>0.03071759259259259</v>
      </c>
      <c r="J28" s="46">
        <f>Kategorie!J58</f>
        <v>14</v>
      </c>
      <c r="K28" s="34">
        <f>Kategorie!K58</f>
        <v>0.0030413458012467916</v>
      </c>
      <c r="L28" s="34">
        <f>I28-$I$4</f>
        <v>0.005902777777777778</v>
      </c>
      <c r="M28" s="47">
        <f>ROUND((L28/K28*1000),0)</f>
        <v>1941</v>
      </c>
    </row>
    <row r="29" spans="1:13" ht="12.75">
      <c r="A29" s="42">
        <f>ROW(C26)</f>
        <v>26</v>
      </c>
      <c r="B29" s="43">
        <f>Kategorie!B18</f>
        <v>187</v>
      </c>
      <c r="C29" s="44" t="str">
        <f>Kategorie!C18</f>
        <v>Pospíchal</v>
      </c>
      <c r="D29" s="44" t="str">
        <f>Kategorie!D18</f>
        <v>Vladimír</v>
      </c>
      <c r="E29" s="44" t="str">
        <f>Kategorie!E18</f>
        <v>Brno</v>
      </c>
      <c r="F29" s="38">
        <f>Kategorie!F18</f>
        <v>1985</v>
      </c>
      <c r="G29" s="38" t="str">
        <f>Kategorie!G18</f>
        <v>m</v>
      </c>
      <c r="H29" s="38" t="str">
        <f>Kategorie!H18</f>
        <v>MA</v>
      </c>
      <c r="I29" s="45">
        <f>Kategorie!I18</f>
        <v>0.030810185185185184</v>
      </c>
      <c r="J29" s="46">
        <f>Kategorie!J18</f>
        <v>8</v>
      </c>
      <c r="K29" s="34">
        <f>Kategorie!K18</f>
        <v>0.0030505133846718004</v>
      </c>
      <c r="L29" s="34">
        <f>I29-$I$4</f>
        <v>0.00599537037037037</v>
      </c>
      <c r="M29" s="47">
        <f>ROUND((L29/K29*1000),0)</f>
        <v>1965</v>
      </c>
    </row>
    <row r="30" spans="1:13" ht="12.75">
      <c r="A30" s="42">
        <f>ROW(C27)</f>
        <v>27</v>
      </c>
      <c r="B30" s="43">
        <f>Kategorie!B19</f>
        <v>102</v>
      </c>
      <c r="C30" s="44" t="str">
        <f>Kategorie!C19</f>
        <v>Mokrý</v>
      </c>
      <c r="D30" s="44" t="str">
        <f>Kategorie!D19</f>
        <v>Stanislav</v>
      </c>
      <c r="E30" s="44" t="str">
        <f>Kategorie!E19</f>
        <v>KOB Moira</v>
      </c>
      <c r="F30" s="38">
        <f>Kategorie!F19</f>
        <v>1992</v>
      </c>
      <c r="G30" s="38" t="str">
        <f>Kategorie!G19</f>
        <v>m</v>
      </c>
      <c r="H30" s="38" t="str">
        <f>Kategorie!H19</f>
        <v>MA</v>
      </c>
      <c r="I30" s="45">
        <f>Kategorie!I19</f>
        <v>0.030925925925925926</v>
      </c>
      <c r="J30" s="46">
        <f>Kategorie!J19</f>
        <v>7</v>
      </c>
      <c r="K30" s="34">
        <f>Kategorie!K19</f>
        <v>0.003061972863953062</v>
      </c>
      <c r="L30" s="34">
        <f>I30-$I$4</f>
        <v>0.006111111111111112</v>
      </c>
      <c r="M30" s="47">
        <f>ROUND((L30/K30*1000),0)</f>
        <v>1996</v>
      </c>
    </row>
    <row r="31" spans="1:13" ht="12.75">
      <c r="A31" s="42">
        <f>ROW(C28)</f>
        <v>28</v>
      </c>
      <c r="B31" s="43">
        <f>Kategorie!B20</f>
        <v>170</v>
      </c>
      <c r="C31" s="44" t="str">
        <f>Kategorie!C20</f>
        <v>Lima</v>
      </c>
      <c r="D31" s="44" t="str">
        <f>Kategorie!D20</f>
        <v>Walter</v>
      </c>
      <c r="E31" s="44" t="str">
        <f>Kategorie!E20</f>
        <v>Austria</v>
      </c>
      <c r="F31" s="38">
        <f>Kategorie!F20</f>
        <v>1974</v>
      </c>
      <c r="G31" s="38" t="str">
        <f>Kategorie!G20</f>
        <v>m</v>
      </c>
      <c r="H31" s="38" t="str">
        <f>Kategorie!H20</f>
        <v>MA</v>
      </c>
      <c r="I31" s="45">
        <f>Kategorie!I20</f>
        <v>0.030960648148148147</v>
      </c>
      <c r="J31" s="46">
        <f>Kategorie!J20</f>
        <v>6</v>
      </c>
      <c r="K31" s="34">
        <f>Kategorie!K20</f>
        <v>0.0030654107077374405</v>
      </c>
      <c r="L31" s="34">
        <f>I31-$I$4</f>
        <v>0.006145833333333333</v>
      </c>
      <c r="M31" s="47">
        <f>ROUND((L31/K31*1000),0)</f>
        <v>2005</v>
      </c>
    </row>
    <row r="32" spans="1:13" ht="12.75">
      <c r="A32" s="42">
        <f>ROW(C29)</f>
        <v>29</v>
      </c>
      <c r="B32" s="43">
        <f>Kategorie!B21</f>
        <v>28</v>
      </c>
      <c r="C32" s="44" t="str">
        <f>Kategorie!C21</f>
        <v>Bellay</v>
      </c>
      <c r="D32" s="44" t="str">
        <f>Kategorie!D21</f>
        <v>Petr</v>
      </c>
      <c r="E32" s="44" t="str">
        <f>Kategorie!E21</f>
        <v>Tribelo</v>
      </c>
      <c r="F32" s="38">
        <f>Kategorie!F21</f>
        <v>1988</v>
      </c>
      <c r="G32" s="38" t="str">
        <f>Kategorie!G21</f>
        <v>m</v>
      </c>
      <c r="H32" s="38" t="str">
        <f>Kategorie!H21</f>
        <v>MA</v>
      </c>
      <c r="I32" s="45">
        <f>Kategorie!I21</f>
        <v>0.031018518518518518</v>
      </c>
      <c r="J32" s="46">
        <f>Kategorie!J21</f>
        <v>5</v>
      </c>
      <c r="K32" s="34">
        <f>Kategorie!K21</f>
        <v>0.003071140447378071</v>
      </c>
      <c r="L32" s="34">
        <f>I32-$I$4</f>
        <v>0.006203703703703704</v>
      </c>
      <c r="M32" s="47">
        <f>ROUND((L32/K32*1000),0)</f>
        <v>2020</v>
      </c>
    </row>
    <row r="33" spans="1:13" ht="12.75">
      <c r="A33" s="42">
        <f>ROW(C30)</f>
        <v>30</v>
      </c>
      <c r="B33" s="43">
        <f>Kategorie!B22</f>
        <v>141</v>
      </c>
      <c r="C33" s="44" t="str">
        <f>Kategorie!C22</f>
        <v>Pelzer</v>
      </c>
      <c r="D33" s="44" t="str">
        <f>Kategorie!D22</f>
        <v>Lorenz</v>
      </c>
      <c r="E33" s="44" t="str">
        <f>Kategorie!E22</f>
        <v>LAC Harlekin</v>
      </c>
      <c r="F33" s="38">
        <f>Kategorie!F22</f>
        <v>1975</v>
      </c>
      <c r="G33" s="38" t="str">
        <f>Kategorie!G22</f>
        <v>m</v>
      </c>
      <c r="H33" s="38" t="str">
        <f>Kategorie!H22</f>
        <v>MA</v>
      </c>
      <c r="I33" s="45">
        <f>Kategorie!I22</f>
        <v>0.03127314814814815</v>
      </c>
      <c r="J33" s="46">
        <f>Kategorie!J22</f>
        <v>4</v>
      </c>
      <c r="K33" s="34">
        <f>Kategorie!K22</f>
        <v>0.0030963513017968464</v>
      </c>
      <c r="L33" s="34">
        <f>I33-$I$4</f>
        <v>0.006458333333333333</v>
      </c>
      <c r="M33" s="47">
        <f>ROUND((L33/K33*1000),0)</f>
        <v>2086</v>
      </c>
    </row>
    <row r="34" spans="1:13" ht="12.75">
      <c r="A34" s="42">
        <f>ROW(C31)</f>
        <v>31</v>
      </c>
      <c r="B34" s="43">
        <f>Kategorie!B23</f>
        <v>148</v>
      </c>
      <c r="C34" s="44" t="str">
        <f>Kategorie!C23</f>
        <v>Obrátil</v>
      </c>
      <c r="D34" s="44" t="str">
        <f>Kategorie!D23</f>
        <v>Štěpán</v>
      </c>
      <c r="E34" s="44" t="str">
        <f>Kategorie!E23</f>
        <v>KOB Moira</v>
      </c>
      <c r="F34" s="38">
        <f>Kategorie!F23</f>
        <v>1994</v>
      </c>
      <c r="G34" s="38" t="str">
        <f>Kategorie!G23</f>
        <v>j</v>
      </c>
      <c r="H34" s="38" t="str">
        <f>Kategorie!H23</f>
        <v>MA</v>
      </c>
      <c r="I34" s="45">
        <f>Kategorie!I23</f>
        <v>0.031296296296296294</v>
      </c>
      <c r="J34" s="46">
        <f>Kategorie!J23</f>
        <v>3</v>
      </c>
      <c r="K34" s="34">
        <f>Kategorie!K23</f>
        <v>0.0030986431976530986</v>
      </c>
      <c r="L34" s="34">
        <f>I34-$I$4</f>
        <v>0.00648148148148148</v>
      </c>
      <c r="M34" s="47">
        <f>ROUND((L34/K34*1000),0)</f>
        <v>2092</v>
      </c>
    </row>
    <row r="35" spans="1:13" ht="12.75">
      <c r="A35" s="42">
        <f>ROW(C32)</f>
        <v>32</v>
      </c>
      <c r="B35" s="43">
        <f>Kategorie!B24</f>
        <v>114</v>
      </c>
      <c r="C35" s="44" t="str">
        <f>Kategorie!C24</f>
        <v>Pohanka</v>
      </c>
      <c r="D35" s="44" t="str">
        <f>Kategorie!D24</f>
        <v>Libor</v>
      </c>
      <c r="E35" s="44" t="str">
        <f>Kategorie!E24</f>
        <v>Velké Pavlovice</v>
      </c>
      <c r="F35" s="38">
        <f>Kategorie!F24</f>
        <v>1978</v>
      </c>
      <c r="G35" s="38" t="str">
        <f>Kategorie!G24</f>
        <v>m</v>
      </c>
      <c r="H35" s="38" t="str">
        <f>Kategorie!H24</f>
        <v>MA</v>
      </c>
      <c r="I35" s="45">
        <f>Kategorie!I24</f>
        <v>0.03142361111111111</v>
      </c>
      <c r="J35" s="46">
        <f>Kategorie!J24</f>
        <v>2</v>
      </c>
      <c r="K35" s="34">
        <f>Kategorie!K24</f>
        <v>0.0031112486248624865</v>
      </c>
      <c r="L35" s="34">
        <f>I35-$I$4</f>
        <v>0.006608796296296297</v>
      </c>
      <c r="M35" s="47">
        <f>ROUND((L35/K35*1000),0)</f>
        <v>2124</v>
      </c>
    </row>
    <row r="36" spans="1:13" ht="12.75">
      <c r="A36" s="42">
        <f>ROW(C33)</f>
        <v>33</v>
      </c>
      <c r="B36" s="43">
        <f>Kategorie!B25</f>
        <v>142</v>
      </c>
      <c r="C36" s="44" t="str">
        <f>Kategorie!C25</f>
        <v>Hrdina</v>
      </c>
      <c r="D36" s="44" t="str">
        <f>Kategorie!D25</f>
        <v>Tomáš</v>
      </c>
      <c r="E36" s="44" t="str">
        <f>Kategorie!E25</f>
        <v>Moravský Krumlo</v>
      </c>
      <c r="F36" s="38">
        <f>Kategorie!F25</f>
        <v>1979</v>
      </c>
      <c r="G36" s="38" t="str">
        <f>Kategorie!G25</f>
        <v>m</v>
      </c>
      <c r="H36" s="38" t="str">
        <f>Kategorie!H25</f>
        <v>MA</v>
      </c>
      <c r="I36" s="45">
        <f>Kategorie!I25</f>
        <v>0.03149305555555556</v>
      </c>
      <c r="J36" s="46">
        <f>Kategorie!J25</f>
        <v>1</v>
      </c>
      <c r="K36" s="34">
        <f>Kategorie!K25</f>
        <v>0.0031181243124312435</v>
      </c>
      <c r="L36" s="34">
        <f>I36-$I$4</f>
        <v>0.006678240740740745</v>
      </c>
      <c r="M36" s="47">
        <f>ROUND((L36/K36*1000),0)</f>
        <v>2142</v>
      </c>
    </row>
    <row r="37" spans="1:13" ht="12.75">
      <c r="A37" s="42">
        <f>ROW(C34)</f>
        <v>34</v>
      </c>
      <c r="B37" s="43">
        <f>Kategorie!B84</f>
        <v>36</v>
      </c>
      <c r="C37" s="44" t="str">
        <f>Kategorie!C84</f>
        <v>Špacír</v>
      </c>
      <c r="D37" s="44" t="str">
        <f>Kategorie!D84</f>
        <v>Vladislav</v>
      </c>
      <c r="E37" s="44" t="str">
        <f>Kategorie!E84</f>
        <v>Loko Břeclav</v>
      </c>
      <c r="F37" s="38">
        <f>Kategorie!F84</f>
        <v>1955</v>
      </c>
      <c r="G37" s="38" t="str">
        <f>Kategorie!G84</f>
        <v>m50</v>
      </c>
      <c r="H37" s="38" t="str">
        <f>Kategorie!H84</f>
        <v>MC</v>
      </c>
      <c r="I37" s="45">
        <f>Kategorie!I84</f>
        <v>0.031574074074074074</v>
      </c>
      <c r="J37" s="46">
        <f>Kategorie!J84</f>
        <v>15</v>
      </c>
      <c r="K37" s="34">
        <f>Kategorie!K84</f>
        <v>0.003126145947928126</v>
      </c>
      <c r="L37" s="34">
        <f>I37-$I$4</f>
        <v>0.00675925925925926</v>
      </c>
      <c r="M37" s="47">
        <f>ROUND((L37/K37*1000),0)</f>
        <v>2162</v>
      </c>
    </row>
    <row r="38" spans="1:13" ht="12.75">
      <c r="A38" s="42">
        <f>ROW(C35)</f>
        <v>35</v>
      </c>
      <c r="B38" s="43">
        <f>Kategorie!B59</f>
        <v>95</v>
      </c>
      <c r="C38" s="44" t="str">
        <f>Kategorie!C59</f>
        <v>Svoboda</v>
      </c>
      <c r="D38" s="44" t="str">
        <f>Kategorie!D59</f>
        <v>Marek</v>
      </c>
      <c r="E38" s="44" t="str">
        <f>Kategorie!E59</f>
        <v>Fitness Freedom</v>
      </c>
      <c r="F38" s="38">
        <f>Kategorie!F59</f>
        <v>1971</v>
      </c>
      <c r="G38" s="38" t="str">
        <f>Kategorie!G59</f>
        <v>m40</v>
      </c>
      <c r="H38" s="38" t="str">
        <f>Kategorie!H59</f>
        <v>MB</v>
      </c>
      <c r="I38" s="45">
        <f>Kategorie!I59</f>
        <v>0.03166666666666667</v>
      </c>
      <c r="J38" s="46">
        <f>Kategorie!J59</f>
        <v>13</v>
      </c>
      <c r="K38" s="34">
        <f>Kategorie!K59</f>
        <v>0.003135313531353136</v>
      </c>
      <c r="L38" s="34">
        <f>I38-$I$4</f>
        <v>0.0068518518518518555</v>
      </c>
      <c r="M38" s="47">
        <f>ROUND((L38/K38*1000),0)</f>
        <v>2185</v>
      </c>
    </row>
    <row r="39" spans="1:13" ht="12.75">
      <c r="A39" s="42">
        <f>ROW(C36)</f>
        <v>36</v>
      </c>
      <c r="B39" s="43">
        <f>Kategorie!B26</f>
        <v>134</v>
      </c>
      <c r="C39" s="44" t="str">
        <f>Kategorie!C26</f>
        <v>Oslzlý</v>
      </c>
      <c r="D39" s="44" t="str">
        <f>Kategorie!D26</f>
        <v>Martin</v>
      </c>
      <c r="E39" s="44" t="str">
        <f>Kategorie!E26</f>
        <v>Velké Bílovice</v>
      </c>
      <c r="F39" s="38">
        <f>Kategorie!F26</f>
        <v>1981</v>
      </c>
      <c r="G39" s="38" t="str">
        <f>Kategorie!G26</f>
        <v>m</v>
      </c>
      <c r="H39" s="38" t="str">
        <f>Kategorie!H26</f>
        <v>MA</v>
      </c>
      <c r="I39" s="45">
        <f>Kategorie!I26</f>
        <v>0.03172453703703704</v>
      </c>
      <c r="J39" s="46">
        <f>Kategorie!J26</f>
        <v>1</v>
      </c>
      <c r="K39" s="34">
        <f>Kategorie!K26</f>
        <v>0.003141043270993766</v>
      </c>
      <c r="L39" s="34">
        <f>I39-$I$4</f>
        <v>0.006909722222222223</v>
      </c>
      <c r="M39" s="47">
        <f>ROUND((L39/K39*1000),0)</f>
        <v>2200</v>
      </c>
    </row>
    <row r="40" spans="1:13" ht="12.75">
      <c r="A40" s="42">
        <f>ROW(C37)</f>
        <v>37</v>
      </c>
      <c r="B40" s="43">
        <f>Kategorie!B27</f>
        <v>3</v>
      </c>
      <c r="C40" s="44" t="str">
        <f>Kategorie!C27</f>
        <v>Sedlák</v>
      </c>
      <c r="D40" s="44" t="str">
        <f>Kategorie!D27</f>
        <v>Radim</v>
      </c>
      <c r="E40" s="44" t="str">
        <f>Kategorie!E27</f>
        <v>Průvan Brno</v>
      </c>
      <c r="F40" s="38">
        <f>Kategorie!F27</f>
        <v>1974</v>
      </c>
      <c r="G40" s="38" t="str">
        <f>Kategorie!G27</f>
        <v>m</v>
      </c>
      <c r="H40" s="38" t="str">
        <f>Kategorie!H27</f>
        <v>MA</v>
      </c>
      <c r="I40" s="45">
        <f>Kategorie!I27</f>
        <v>0.03184027777777778</v>
      </c>
      <c r="J40" s="46">
        <f>Kategorie!J27</f>
        <v>1</v>
      </c>
      <c r="K40" s="34">
        <f>Kategorie!K27</f>
        <v>0.0031525027502750276</v>
      </c>
      <c r="L40" s="34">
        <f>I40-$I$4</f>
        <v>0.007025462962962966</v>
      </c>
      <c r="M40" s="47">
        <f>ROUND((L40/K40*1000),0)</f>
        <v>2229</v>
      </c>
    </row>
    <row r="41" spans="1:13" ht="12.75">
      <c r="A41" s="42">
        <f>ROW(C38)</f>
        <v>38</v>
      </c>
      <c r="B41" s="43">
        <f>Kategorie!B85</f>
        <v>88</v>
      </c>
      <c r="C41" s="44" t="str">
        <f>Kategorie!C85</f>
        <v>Rozman</v>
      </c>
      <c r="D41" s="44" t="str">
        <f>Kategorie!D85</f>
        <v>Ladislav</v>
      </c>
      <c r="E41" s="44" t="str">
        <f>Kategorie!E85</f>
        <v>Cyklo Lasl Brno</v>
      </c>
      <c r="F41" s="38">
        <f>Kategorie!F85</f>
        <v>1954</v>
      </c>
      <c r="G41" s="38" t="str">
        <f>Kategorie!G85</f>
        <v>m50</v>
      </c>
      <c r="H41" s="38" t="str">
        <f>Kategorie!H85</f>
        <v>MC</v>
      </c>
      <c r="I41" s="45">
        <f>Kategorie!I85</f>
        <v>0.031875</v>
      </c>
      <c r="J41" s="46">
        <f>Kategorie!J85</f>
        <v>14</v>
      </c>
      <c r="K41" s="34">
        <f>Kategorie!K85</f>
        <v>0.003155940594059406</v>
      </c>
      <c r="L41" s="34">
        <f>I41-$I$4</f>
        <v>0.007060185185185187</v>
      </c>
      <c r="M41" s="47">
        <f>ROUND((L41/K41*1000),0)</f>
        <v>2237</v>
      </c>
    </row>
    <row r="42" spans="1:13" ht="12.75">
      <c r="A42" s="42">
        <f>ROW(C39)</f>
        <v>39</v>
      </c>
      <c r="B42" s="43">
        <f>Kategorie!B28</f>
        <v>60</v>
      </c>
      <c r="C42" s="44" t="str">
        <f>Kategorie!C28</f>
        <v>Čermák</v>
      </c>
      <c r="D42" s="44" t="str">
        <f>Kategorie!D28</f>
        <v>Bedřich</v>
      </c>
      <c r="E42" s="44" t="str">
        <f>Kategorie!E28</f>
        <v>Třebíč</v>
      </c>
      <c r="F42" s="38">
        <f>Kategorie!F28</f>
        <v>1974</v>
      </c>
      <c r="G42" s="38" t="str">
        <f>Kategorie!G28</f>
        <v>m</v>
      </c>
      <c r="H42" s="38" t="str">
        <f>Kategorie!H28</f>
        <v>MA</v>
      </c>
      <c r="I42" s="45">
        <f>Kategorie!I28</f>
        <v>0.03193287037037037</v>
      </c>
      <c r="J42" s="46">
        <f>Kategorie!J28</f>
        <v>1</v>
      </c>
      <c r="K42" s="34">
        <f>Kategorie!K28</f>
        <v>0.0031616703337000365</v>
      </c>
      <c r="L42" s="34">
        <f>I42-$I$4</f>
        <v>0.0071180555555555546</v>
      </c>
      <c r="M42" s="47">
        <f>ROUND((L42/K42*1000),0)</f>
        <v>2251</v>
      </c>
    </row>
    <row r="43" spans="1:13" ht="12.75">
      <c r="A43" s="42">
        <f>ROW(C40)</f>
        <v>40</v>
      </c>
      <c r="B43" s="43">
        <f>Kategorie!B60</f>
        <v>51</v>
      </c>
      <c r="C43" s="44" t="str">
        <f>Kategorie!C60</f>
        <v>Jančařík</v>
      </c>
      <c r="D43" s="44" t="str">
        <f>Kategorie!D60</f>
        <v>Petr</v>
      </c>
      <c r="E43" s="44" t="str">
        <f>Kategorie!E60</f>
        <v>AAC Brno</v>
      </c>
      <c r="F43" s="38">
        <f>Kategorie!F60</f>
        <v>1968</v>
      </c>
      <c r="G43" s="38" t="str">
        <f>Kategorie!G60</f>
        <v>m40</v>
      </c>
      <c r="H43" s="38" t="str">
        <f>Kategorie!H60</f>
        <v>MB</v>
      </c>
      <c r="I43" s="45">
        <f>Kategorie!I60</f>
        <v>0.032199074074074074</v>
      </c>
      <c r="J43" s="46">
        <f>Kategorie!J60</f>
        <v>12</v>
      </c>
      <c r="K43" s="34">
        <f>Kategorie!K60</f>
        <v>0.003188027136046938</v>
      </c>
      <c r="L43" s="34">
        <f>I43-$I$4</f>
        <v>0.0073842592592592605</v>
      </c>
      <c r="M43" s="47">
        <f>ROUND((L43/K43*1000),0)</f>
        <v>2316</v>
      </c>
    </row>
    <row r="44" spans="1:13" ht="12.75">
      <c r="A44" s="42">
        <f>ROW(C41)</f>
        <v>41</v>
      </c>
      <c r="B44" s="43">
        <f>Kategorie!B29</f>
        <v>91</v>
      </c>
      <c r="C44" s="44" t="str">
        <f>Kategorie!C29</f>
        <v>Kocur</v>
      </c>
      <c r="D44" s="44" t="str">
        <f>Kategorie!D29</f>
        <v>Lukáš</v>
      </c>
      <c r="E44" s="44" t="str">
        <f>Kategorie!E29</f>
        <v>Brno</v>
      </c>
      <c r="F44" s="38">
        <f>Kategorie!F29</f>
        <v>1977</v>
      </c>
      <c r="G44" s="38" t="str">
        <f>Kategorie!G29</f>
        <v>m</v>
      </c>
      <c r="H44" s="38" t="str">
        <f>Kategorie!H29</f>
        <v>MA</v>
      </c>
      <c r="I44" s="45">
        <f>Kategorie!I29</f>
        <v>0.032268518518518516</v>
      </c>
      <c r="J44" s="46">
        <f>Kategorie!J29</f>
        <v>1</v>
      </c>
      <c r="K44" s="34">
        <f>Kategorie!K29</f>
        <v>0.0031949028236156946</v>
      </c>
      <c r="L44" s="34">
        <f>I44-$I$4</f>
        <v>0.007453703703703702</v>
      </c>
      <c r="M44" s="47">
        <f>ROUND((L44/K44*1000),0)</f>
        <v>2333</v>
      </c>
    </row>
    <row r="45" spans="1:13" ht="12.75">
      <c r="A45" s="42">
        <f>ROW(C42)</f>
        <v>42</v>
      </c>
      <c r="B45" s="43">
        <f>Kategorie!B30</f>
        <v>158</v>
      </c>
      <c r="C45" s="44" t="str">
        <f>Kategorie!C30</f>
        <v>Švrček</v>
      </c>
      <c r="D45" s="44" t="str">
        <f>Kategorie!D30</f>
        <v>Filip</v>
      </c>
      <c r="E45" s="44" t="str">
        <f>Kategorie!E30</f>
        <v>Chrti Lednice</v>
      </c>
      <c r="F45" s="38">
        <f>Kategorie!F30</f>
        <v>1981</v>
      </c>
      <c r="G45" s="38" t="str">
        <f>Kategorie!G30</f>
        <v>m</v>
      </c>
      <c r="H45" s="38" t="str">
        <f>Kategorie!H30</f>
        <v>MA</v>
      </c>
      <c r="I45" s="45">
        <f>Kategorie!I30</f>
        <v>0.032337962962962964</v>
      </c>
      <c r="J45" s="46">
        <f>Kategorie!J30</f>
        <v>1</v>
      </c>
      <c r="K45" s="34">
        <f>Kategorie!K30</f>
        <v>0.003201778511184452</v>
      </c>
      <c r="L45" s="34">
        <f>I45-$I$4</f>
        <v>0.00752314814814815</v>
      </c>
      <c r="M45" s="47">
        <f>ROUND((L45/K45*1000),0)</f>
        <v>2350</v>
      </c>
    </row>
    <row r="46" spans="1:13" ht="12.75">
      <c r="A46" s="42">
        <f>ROW(C43)</f>
        <v>43</v>
      </c>
      <c r="B46" s="43">
        <f>Kategorie!B31</f>
        <v>103</v>
      </c>
      <c r="C46" s="44" t="str">
        <f>Kategorie!C31</f>
        <v>Mokrý</v>
      </c>
      <c r="D46" s="44" t="str">
        <f>Kategorie!D31</f>
        <v>Ondřej</v>
      </c>
      <c r="E46" s="44" t="str">
        <f>Kategorie!E31</f>
        <v>KOB Moira Brno</v>
      </c>
      <c r="F46" s="38">
        <f>Kategorie!F31</f>
        <v>1994</v>
      </c>
      <c r="G46" s="38" t="str">
        <f>Kategorie!G31</f>
        <v>j</v>
      </c>
      <c r="H46" s="38" t="str">
        <f>Kategorie!H31</f>
        <v>MA</v>
      </c>
      <c r="I46" s="45">
        <f>Kategorie!I31</f>
        <v>0.03238425925925926</v>
      </c>
      <c r="J46" s="46">
        <f>Kategorie!J31</f>
        <v>1</v>
      </c>
      <c r="K46" s="34">
        <f>Kategorie!K31</f>
        <v>0.0032063623028969566</v>
      </c>
      <c r="L46" s="34">
        <f>I46-$I$4</f>
        <v>0.007569444444444445</v>
      </c>
      <c r="M46" s="47">
        <f>ROUND((L46/K46*1000),0)</f>
        <v>2361</v>
      </c>
    </row>
    <row r="47" spans="1:13" ht="12.75">
      <c r="A47" s="42">
        <f>ROW(C44)</f>
        <v>44</v>
      </c>
      <c r="B47" s="43">
        <f>Kategorie!B32</f>
        <v>195</v>
      </c>
      <c r="C47" s="44" t="str">
        <f>Kategorie!C32</f>
        <v>Víteček</v>
      </c>
      <c r="D47" s="44" t="str">
        <f>Kategorie!D32</f>
        <v>Antonín</v>
      </c>
      <c r="E47" s="44">
        <f>Kategorie!E32</f>
        <v>0</v>
      </c>
      <c r="F47" s="38">
        <f>Kategorie!F32</f>
        <v>1985</v>
      </c>
      <c r="G47" s="38" t="str">
        <f>Kategorie!G32</f>
        <v>m</v>
      </c>
      <c r="H47" s="38" t="str">
        <f>Kategorie!H32</f>
        <v>MA</v>
      </c>
      <c r="I47" s="45">
        <f>Kategorie!I32</f>
        <v>0.032962962962962965</v>
      </c>
      <c r="J47" s="46">
        <f>Kategorie!J32</f>
        <v>1</v>
      </c>
      <c r="K47" s="34">
        <f>Kategorie!K32</f>
        <v>0.003263659699303264</v>
      </c>
      <c r="L47" s="34">
        <f>I47-$I$4</f>
        <v>0.008148148148148151</v>
      </c>
      <c r="M47" s="47">
        <f>ROUND((L47/K47*1000),0)</f>
        <v>2497</v>
      </c>
    </row>
    <row r="48" spans="1:13" ht="12.75">
      <c r="A48" s="42">
        <f>ROW(C45)</f>
        <v>45</v>
      </c>
      <c r="B48" s="43">
        <f>Kategorie!B61</f>
        <v>190</v>
      </c>
      <c r="C48" s="44" t="str">
        <f>Kategorie!C61</f>
        <v>Kazda</v>
      </c>
      <c r="D48" s="44" t="str">
        <f>Kategorie!D61</f>
        <v>Petr</v>
      </c>
      <c r="E48" s="44" t="str">
        <f>Kategorie!E61</f>
        <v>Brno</v>
      </c>
      <c r="F48" s="38">
        <f>Kategorie!F61</f>
        <v>1970</v>
      </c>
      <c r="G48" s="38" t="str">
        <f>Kategorie!G61</f>
        <v>m40</v>
      </c>
      <c r="H48" s="38" t="str">
        <f>Kategorie!H61</f>
        <v>MB</v>
      </c>
      <c r="I48" s="45">
        <f>Kategorie!I61</f>
        <v>0.033032407407407406</v>
      </c>
      <c r="J48" s="46">
        <f>Kategorie!J61</f>
        <v>11</v>
      </c>
      <c r="K48" s="34">
        <f>Kategorie!K61</f>
        <v>0.0032705353868720207</v>
      </c>
      <c r="L48" s="34">
        <f>I48-$I$4</f>
        <v>0.008217592592592592</v>
      </c>
      <c r="M48" s="47">
        <f>ROUND((L48/K48*1000),0)</f>
        <v>2513</v>
      </c>
    </row>
    <row r="49" spans="1:13" ht="12.75">
      <c r="A49" s="42">
        <f>ROW(C46)</f>
        <v>46</v>
      </c>
      <c r="B49" s="43">
        <f>Kategorie!B86</f>
        <v>143</v>
      </c>
      <c r="C49" s="44" t="str">
        <f>Kategorie!C86</f>
        <v>Smutný</v>
      </c>
      <c r="D49" s="44" t="str">
        <f>Kategorie!D86</f>
        <v>Karel</v>
      </c>
      <c r="E49" s="44" t="str">
        <f>Kategorie!E86</f>
        <v>nezařazen</v>
      </c>
      <c r="F49" s="38">
        <f>Kategorie!F86</f>
        <v>1956</v>
      </c>
      <c r="G49" s="38" t="str">
        <f>Kategorie!G86</f>
        <v>m50</v>
      </c>
      <c r="H49" s="38" t="str">
        <f>Kategorie!H86</f>
        <v>MC</v>
      </c>
      <c r="I49" s="45">
        <f>Kategorie!I86</f>
        <v>0.03305555555555555</v>
      </c>
      <c r="J49" s="46">
        <f>Kategorie!J86</f>
        <v>13</v>
      </c>
      <c r="K49" s="34">
        <f>Kategorie!K86</f>
        <v>0.0032728272827282725</v>
      </c>
      <c r="L49" s="34">
        <f>I49-$I$4</f>
        <v>0.00824074074074074</v>
      </c>
      <c r="M49" s="47">
        <f>ROUND((L49/K49*1000),0)</f>
        <v>2518</v>
      </c>
    </row>
    <row r="50" spans="1:13" ht="12.75">
      <c r="A50" s="42">
        <f>ROW(C47)</f>
        <v>47</v>
      </c>
      <c r="B50" s="43">
        <f>Kategorie!B62</f>
        <v>131</v>
      </c>
      <c r="C50" s="44" t="str">
        <f>Kategorie!C62</f>
        <v>Baják</v>
      </c>
      <c r="D50" s="44" t="str">
        <f>Kategorie!D62</f>
        <v>Marek</v>
      </c>
      <c r="E50" s="44" t="str">
        <f>Kategorie!E62</f>
        <v>TJ SK Bílovice</v>
      </c>
      <c r="F50" s="38">
        <f>Kategorie!F62</f>
        <v>1972</v>
      </c>
      <c r="G50" s="38" t="str">
        <f>Kategorie!G62</f>
        <v>m40</v>
      </c>
      <c r="H50" s="38" t="str">
        <f>Kategorie!H62</f>
        <v>MB</v>
      </c>
      <c r="I50" s="45">
        <f>Kategorie!I62</f>
        <v>0.03337962962962963</v>
      </c>
      <c r="J50" s="46">
        <f>Kategorie!J62</f>
        <v>10</v>
      </c>
      <c r="K50" s="34">
        <f>Kategorie!K62</f>
        <v>0.003304913824715805</v>
      </c>
      <c r="L50" s="34">
        <f>I50-$I$4</f>
        <v>0.008564814814814813</v>
      </c>
      <c r="M50" s="47">
        <f>ROUND((L50/K50*1000),0)</f>
        <v>2592</v>
      </c>
    </row>
    <row r="51" spans="1:13" ht="12.75">
      <c r="A51" s="42">
        <f>ROW(C48)</f>
        <v>48</v>
      </c>
      <c r="B51" s="43">
        <f>Kategorie!B87</f>
        <v>34</v>
      </c>
      <c r="C51" s="44" t="str">
        <f>Kategorie!C87</f>
        <v>Vévoda</v>
      </c>
      <c r="D51" s="44" t="str">
        <f>Kategorie!D87</f>
        <v>Ivan</v>
      </c>
      <c r="E51" s="44" t="str">
        <f>Kategorie!E87</f>
        <v>AK Perná</v>
      </c>
      <c r="F51" s="38">
        <f>Kategorie!F87</f>
        <v>1960</v>
      </c>
      <c r="G51" s="38" t="str">
        <f>Kategorie!G87</f>
        <v>m50</v>
      </c>
      <c r="H51" s="38" t="str">
        <f>Kategorie!H87</f>
        <v>MC</v>
      </c>
      <c r="I51" s="45">
        <f>Kategorie!I87</f>
        <v>0.03340277777777778</v>
      </c>
      <c r="J51" s="46">
        <f>Kategorie!J87</f>
        <v>12</v>
      </c>
      <c r="K51" s="34">
        <f>Kategorie!K87</f>
        <v>0.003307205720572058</v>
      </c>
      <c r="L51" s="34">
        <f>I51-$I$4</f>
        <v>0.008587962962962967</v>
      </c>
      <c r="M51" s="47">
        <f>ROUND((L51/K51*1000),0)</f>
        <v>2597</v>
      </c>
    </row>
    <row r="52" spans="1:13" ht="12.75">
      <c r="A52" s="42">
        <f>ROW(C49)</f>
        <v>49</v>
      </c>
      <c r="B52" s="43">
        <f>Kategorie!B88</f>
        <v>94</v>
      </c>
      <c r="C52" s="44" t="str">
        <f>Kategorie!C88</f>
        <v>Skyba</v>
      </c>
      <c r="D52" s="44" t="str">
        <f>Kategorie!D88</f>
        <v>Martin</v>
      </c>
      <c r="E52" s="44" t="str">
        <f>Kategorie!E88</f>
        <v>Fit-online</v>
      </c>
      <c r="F52" s="38">
        <f>Kategorie!F88</f>
        <v>1962</v>
      </c>
      <c r="G52" s="38" t="str">
        <f>Kategorie!G88</f>
        <v>m50</v>
      </c>
      <c r="H52" s="38" t="str">
        <f>Kategorie!H88</f>
        <v>MC</v>
      </c>
      <c r="I52" s="45">
        <f>Kategorie!I88</f>
        <v>0.03366898148148148</v>
      </c>
      <c r="J52" s="46">
        <f>Kategorie!J88</f>
        <v>11</v>
      </c>
      <c r="K52" s="34">
        <f>Kategorie!K88</f>
        <v>0.0033335625229189586</v>
      </c>
      <c r="L52" s="34">
        <f>I52-$I$4</f>
        <v>0.008854166666666666</v>
      </c>
      <c r="M52" s="47">
        <f>ROUND((L52/K52*1000),0)</f>
        <v>2656</v>
      </c>
    </row>
    <row r="53" spans="1:13" ht="12.75">
      <c r="A53" s="42">
        <f>ROW(C50)</f>
        <v>50</v>
      </c>
      <c r="B53" s="43">
        <f>Kategorie!B63</f>
        <v>1</v>
      </c>
      <c r="C53" s="44" t="str">
        <f>Kategorie!C63</f>
        <v>Haumer</v>
      </c>
      <c r="D53" s="44" t="str">
        <f>Kategorie!D63</f>
        <v>Vladimír</v>
      </c>
      <c r="E53" s="44" t="str">
        <f>Kategorie!E63</f>
        <v>Biatlon Vyškov</v>
      </c>
      <c r="F53" s="38">
        <f>Kategorie!F63</f>
        <v>1971</v>
      </c>
      <c r="G53" s="38" t="str">
        <f>Kategorie!G63</f>
        <v>m40</v>
      </c>
      <c r="H53" s="38" t="str">
        <f>Kategorie!H63</f>
        <v>MB</v>
      </c>
      <c r="I53" s="45">
        <f>Kategorie!I63</f>
        <v>0.033796296296296297</v>
      </c>
      <c r="J53" s="46">
        <f>Kategorie!J63</f>
        <v>9</v>
      </c>
      <c r="K53" s="34">
        <f>Kategorie!K63</f>
        <v>0.0033461679501283464</v>
      </c>
      <c r="L53" s="34">
        <f>I53-$I$4</f>
        <v>0.008981481481481483</v>
      </c>
      <c r="M53" s="47">
        <f>ROUND((L53/K53*1000),0)</f>
        <v>2684</v>
      </c>
    </row>
    <row r="54" spans="1:13" ht="12.75">
      <c r="A54" s="42">
        <f>ROW(C51)</f>
        <v>51</v>
      </c>
      <c r="B54" s="43">
        <f>Kategorie!B114</f>
        <v>66</v>
      </c>
      <c r="C54" s="44" t="str">
        <f>Kategorie!C114</f>
        <v>Gross</v>
      </c>
      <c r="D54" s="44" t="str">
        <f>Kategorie!D114</f>
        <v>Luděk</v>
      </c>
      <c r="E54" s="44" t="str">
        <f>Kategorie!E114</f>
        <v>GPOA Znojmo</v>
      </c>
      <c r="F54" s="38">
        <f>Kategorie!F114</f>
        <v>1953</v>
      </c>
      <c r="G54" s="38" t="str">
        <f>Kategorie!G114</f>
        <v>m60</v>
      </c>
      <c r="H54" s="38" t="str">
        <f>Kategorie!H114</f>
        <v>MD</v>
      </c>
      <c r="I54" s="45">
        <f>Kategorie!I114</f>
        <v>0.03384259259259259</v>
      </c>
      <c r="J54" s="46">
        <f>Kategorie!J114</f>
        <v>25</v>
      </c>
      <c r="K54" s="34">
        <f>Kategorie!K114</f>
        <v>0.003350751741840851</v>
      </c>
      <c r="L54" s="34">
        <f>I54-$I$4</f>
        <v>0.009027777777777777</v>
      </c>
      <c r="M54" s="47">
        <f>ROUND((L54/K54*1000),0)</f>
        <v>2694</v>
      </c>
    </row>
    <row r="55" spans="1:13" ht="12.75">
      <c r="A55" s="42">
        <f>ROW(C52)</f>
        <v>52</v>
      </c>
      <c r="B55" s="43">
        <f>Kategorie!B64</f>
        <v>76</v>
      </c>
      <c r="C55" s="44" t="str">
        <f>Kategorie!C64</f>
        <v>Wiesinger</v>
      </c>
      <c r="D55" s="44" t="str">
        <f>Kategorie!D64</f>
        <v>Wolker</v>
      </c>
      <c r="E55" s="44" t="str">
        <f>Kategorie!E64</f>
        <v>LAC Harlekin</v>
      </c>
      <c r="F55" s="38">
        <f>Kategorie!F64</f>
        <v>1971</v>
      </c>
      <c r="G55" s="38" t="str">
        <f>Kategorie!G64</f>
        <v>m40</v>
      </c>
      <c r="H55" s="38" t="str">
        <f>Kategorie!H64</f>
        <v>MB</v>
      </c>
      <c r="I55" s="45">
        <f>Kategorie!I64</f>
        <v>0.033854166666666664</v>
      </c>
      <c r="J55" s="46">
        <f>Kategorie!J64</f>
        <v>8</v>
      </c>
      <c r="K55" s="34">
        <f>Kategorie!K64</f>
        <v>0.0033518976897689767</v>
      </c>
      <c r="L55" s="34">
        <f>I55-$I$4</f>
        <v>0.00903935185185185</v>
      </c>
      <c r="M55" s="47">
        <f>ROUND((L55/K55*1000),0)</f>
        <v>2697</v>
      </c>
    </row>
    <row r="56" spans="1:13" ht="12.75">
      <c r="A56" s="42">
        <f>ROW(C53)</f>
        <v>53</v>
      </c>
      <c r="B56" s="43">
        <f>Kategorie!B89</f>
        <v>197</v>
      </c>
      <c r="C56" s="44" t="str">
        <f>Kategorie!C89</f>
        <v>Haimer</v>
      </c>
      <c r="D56" s="44" t="str">
        <f>Kategorie!D89</f>
        <v>Karl</v>
      </c>
      <c r="E56" s="44" t="str">
        <f>Kategorie!E89</f>
        <v>LAC Harlekin</v>
      </c>
      <c r="F56" s="38">
        <f>Kategorie!F89</f>
        <v>1957</v>
      </c>
      <c r="G56" s="38" t="str">
        <f>Kategorie!G89</f>
        <v>m50</v>
      </c>
      <c r="H56" s="38" t="str">
        <f>Kategorie!H89</f>
        <v>MC</v>
      </c>
      <c r="I56" s="45">
        <f>Kategorie!I89</f>
        <v>0.03387731481481481</v>
      </c>
      <c r="J56" s="46">
        <f>Kategorie!J89</f>
        <v>10</v>
      </c>
      <c r="K56" s="34">
        <f>Kategorie!K89</f>
        <v>0.003354189585625229</v>
      </c>
      <c r="L56" s="34">
        <f>I56-$I$4</f>
        <v>0.009062499999999998</v>
      </c>
      <c r="M56" s="47">
        <f>ROUND((L56/K56*1000),0)</f>
        <v>2702</v>
      </c>
    </row>
    <row r="57" spans="1:13" ht="12.75">
      <c r="A57" s="42">
        <f>ROW(C54)</f>
        <v>54</v>
      </c>
      <c r="B57" s="43">
        <f>Kategorie!B33</f>
        <v>122</v>
      </c>
      <c r="C57" s="44" t="str">
        <f>Kategorie!C33</f>
        <v>Chlup</v>
      </c>
      <c r="D57" s="44" t="str">
        <f>Kategorie!D33</f>
        <v>Tomáš</v>
      </c>
      <c r="E57" s="44" t="str">
        <f>Kategorie!E33</f>
        <v>SKST</v>
      </c>
      <c r="F57" s="38">
        <f>Kategorie!F33</f>
        <v>1993</v>
      </c>
      <c r="G57" s="38" t="str">
        <f>Kategorie!G33</f>
        <v>m</v>
      </c>
      <c r="H57" s="38" t="str">
        <f>Kategorie!H33</f>
        <v>MA</v>
      </c>
      <c r="I57" s="45">
        <f>Kategorie!I33</f>
        <v>0.03391203703703704</v>
      </c>
      <c r="J57" s="46">
        <f>Kategorie!J33</f>
        <v>1</v>
      </c>
      <c r="K57" s="34">
        <f>Kategorie!K33</f>
        <v>0.003357627429409608</v>
      </c>
      <c r="L57" s="34">
        <f>I57-$I$4</f>
        <v>0.009097222222222225</v>
      </c>
      <c r="M57" s="47">
        <f>ROUND((L57/K57*1000),0)</f>
        <v>2709</v>
      </c>
    </row>
    <row r="58" spans="1:13" ht="12.75">
      <c r="A58" s="42">
        <f>ROW(C55)</f>
        <v>55</v>
      </c>
      <c r="B58" s="43">
        <f>Kategorie!B34</f>
        <v>93</v>
      </c>
      <c r="C58" s="44" t="str">
        <f>Kategorie!C34</f>
        <v>Vačkař</v>
      </c>
      <c r="D58" s="44" t="str">
        <f>Kategorie!D34</f>
        <v>Rostislav</v>
      </c>
      <c r="E58" s="44" t="str">
        <f>Kategorie!E34</f>
        <v>nezařezen</v>
      </c>
      <c r="F58" s="38">
        <f>Kategorie!F34</f>
        <v>1974</v>
      </c>
      <c r="G58" s="38" t="str">
        <f>Kategorie!G34</f>
        <v>m</v>
      </c>
      <c r="H58" s="38" t="str">
        <f>Kategorie!H34</f>
        <v>MA</v>
      </c>
      <c r="I58" s="45">
        <f>Kategorie!I34</f>
        <v>0.03412037037037037</v>
      </c>
      <c r="J58" s="46">
        <f>Kategorie!J34</f>
        <v>1</v>
      </c>
      <c r="K58" s="34">
        <f>Kategorie!K34</f>
        <v>0.0033782544921158782</v>
      </c>
      <c r="L58" s="34">
        <f>I58-$I$4</f>
        <v>0.009305555555555556</v>
      </c>
      <c r="M58" s="47">
        <f>ROUND((L58/K58*1000),0)</f>
        <v>2755</v>
      </c>
    </row>
    <row r="59" spans="1:13" ht="12.75">
      <c r="A59" s="42">
        <f>ROW(C56)</f>
        <v>56</v>
      </c>
      <c r="B59" s="43">
        <f>Kategorie!B35</f>
        <v>120</v>
      </c>
      <c r="C59" s="44" t="str">
        <f>Kategorie!C35</f>
        <v>Kadlec</v>
      </c>
      <c r="D59" s="44" t="str">
        <f>Kategorie!D35</f>
        <v>Jiří</v>
      </c>
      <c r="E59" s="44" t="str">
        <f>Kategorie!E35</f>
        <v>SokolRadostice</v>
      </c>
      <c r="F59" s="38">
        <f>Kategorie!F35</f>
        <v>1997</v>
      </c>
      <c r="G59" s="38" t="str">
        <f>Kategorie!G35</f>
        <v>j</v>
      </c>
      <c r="H59" s="38" t="str">
        <f>Kategorie!H35</f>
        <v>MA</v>
      </c>
      <c r="I59" s="45">
        <f>Kategorie!I35</f>
        <v>0.03414351851851852</v>
      </c>
      <c r="J59" s="46">
        <f>Kategorie!J35</f>
        <v>1</v>
      </c>
      <c r="K59" s="34">
        <f>Kategorie!K35</f>
        <v>0.0033805463879721304</v>
      </c>
      <c r="L59" s="34">
        <f>I59-$I$4</f>
        <v>0.009328703703703704</v>
      </c>
      <c r="M59" s="47">
        <f>ROUND((L59/K59*1000),0)</f>
        <v>2760</v>
      </c>
    </row>
    <row r="60" spans="1:13" ht="12.75">
      <c r="A60" s="42">
        <f>ROW(C57)</f>
        <v>57</v>
      </c>
      <c r="B60" s="43">
        <f>Kategorie!B115</f>
        <v>35</v>
      </c>
      <c r="C60" s="44" t="str">
        <f>Kategorie!C115</f>
        <v>Bobek</v>
      </c>
      <c r="D60" s="44" t="str">
        <f>Kategorie!D115</f>
        <v>Josef</v>
      </c>
      <c r="E60" s="44" t="str">
        <f>Kategorie!E115</f>
        <v>TS Znojmo</v>
      </c>
      <c r="F60" s="38">
        <f>Kategorie!F115</f>
        <v>1949</v>
      </c>
      <c r="G60" s="38" t="str">
        <f>Kategorie!G115</f>
        <v>m60</v>
      </c>
      <c r="H60" s="38" t="str">
        <f>Kategorie!H115</f>
        <v>MD</v>
      </c>
      <c r="I60" s="45">
        <f>Kategorie!I115</f>
        <v>0.034166666666666665</v>
      </c>
      <c r="J60" s="46">
        <f>Kategorie!J115</f>
        <v>21</v>
      </c>
      <c r="K60" s="34">
        <f>Kategorie!K115</f>
        <v>0.0033828382838283827</v>
      </c>
      <c r="L60" s="34">
        <f>I60-$I$4</f>
        <v>0.00935185185185185</v>
      </c>
      <c r="M60" s="47">
        <f>ROUND((L60/K60*1000),0)</f>
        <v>2764</v>
      </c>
    </row>
    <row r="61" spans="1:13" ht="12.75">
      <c r="A61" s="42">
        <f>ROW(C58)</f>
        <v>58</v>
      </c>
      <c r="B61" s="43">
        <f>Kategorie!B116</f>
        <v>124</v>
      </c>
      <c r="C61" s="44" t="str">
        <f>Kategorie!C116</f>
        <v>Kaše</v>
      </c>
      <c r="D61" s="44" t="str">
        <f>Kategorie!D116</f>
        <v>Jaroslav</v>
      </c>
      <c r="E61" s="44" t="str">
        <f>Kategorie!E116</f>
        <v>Barnex Brno</v>
      </c>
      <c r="F61" s="38">
        <f>Kategorie!F116</f>
        <v>1953</v>
      </c>
      <c r="G61" s="38" t="str">
        <f>Kategorie!G116</f>
        <v>m60</v>
      </c>
      <c r="H61" s="38" t="str">
        <f>Kategorie!H116</f>
        <v>MD</v>
      </c>
      <c r="I61" s="45">
        <f>Kategorie!I116</f>
        <v>0.03450231481481481</v>
      </c>
      <c r="J61" s="46">
        <f>Kategorie!J116</f>
        <v>18</v>
      </c>
      <c r="K61" s="34">
        <f>Kategorie!K116</f>
        <v>0.003416070773744041</v>
      </c>
      <c r="L61" s="34">
        <f>I61-$I$4</f>
        <v>0.009687499999999998</v>
      </c>
      <c r="M61" s="47">
        <f>ROUND((L61/K61*1000),0)</f>
        <v>2836</v>
      </c>
    </row>
    <row r="62" spans="1:13" ht="12.75">
      <c r="A62" s="42">
        <f>ROW(C59)</f>
        <v>59</v>
      </c>
      <c r="B62" s="43">
        <f>Kategorie!B36</f>
        <v>110</v>
      </c>
      <c r="C62" s="44" t="str">
        <f>Kategorie!C36</f>
        <v>Vávra</v>
      </c>
      <c r="D62" s="44" t="str">
        <f>Kategorie!D36</f>
        <v>Petr</v>
      </c>
      <c r="E62" s="44" t="str">
        <f>Kategorie!E36</f>
        <v>ŠAK Židlochovic</v>
      </c>
      <c r="F62" s="38">
        <f>Kategorie!F36</f>
        <v>2000</v>
      </c>
      <c r="G62" s="38" t="str">
        <f>Kategorie!G36</f>
        <v>j</v>
      </c>
      <c r="H62" s="38" t="str">
        <f>Kategorie!H36</f>
        <v>MA</v>
      </c>
      <c r="I62" s="45">
        <f>Kategorie!I36</f>
        <v>0.03456018518518519</v>
      </c>
      <c r="J62" s="46">
        <f>Kategorie!J36</f>
        <v>1</v>
      </c>
      <c r="K62" s="34">
        <f>Kategorie!K36</f>
        <v>0.003421800513384672</v>
      </c>
      <c r="L62" s="34">
        <f>I62-$I$4</f>
        <v>0.009745370370370373</v>
      </c>
      <c r="M62" s="47">
        <f>ROUND((L62/K62*1000),0)</f>
        <v>2848</v>
      </c>
    </row>
    <row r="63" spans="1:13" ht="12.75">
      <c r="A63" s="42">
        <f>ROW(C60)</f>
        <v>60</v>
      </c>
      <c r="B63" s="43">
        <f>Kategorie!B117</f>
        <v>89</v>
      </c>
      <c r="C63" s="44" t="str">
        <f>Kategorie!C117</f>
        <v>Mareš</v>
      </c>
      <c r="D63" s="44" t="str">
        <f>Kategorie!D117</f>
        <v>Bohumil</v>
      </c>
      <c r="E63" s="44" t="str">
        <f>Kategorie!E117</f>
        <v>LAC Brno</v>
      </c>
      <c r="F63" s="38">
        <f>Kategorie!F117</f>
        <v>1951</v>
      </c>
      <c r="G63" s="38" t="str">
        <f>Kategorie!G117</f>
        <v>m60</v>
      </c>
      <c r="H63" s="38" t="str">
        <f>Kategorie!H117</f>
        <v>MD</v>
      </c>
      <c r="I63" s="45">
        <f>Kategorie!I117</f>
        <v>0.03462962962962963</v>
      </c>
      <c r="J63" s="46">
        <f>Kategorie!J117</f>
        <v>16</v>
      </c>
      <c r="K63" s="34">
        <f>Kategorie!K117</f>
        <v>0.0034286762009534287</v>
      </c>
      <c r="L63" s="34">
        <f>I63-$I$4</f>
        <v>0.009814814814814814</v>
      </c>
      <c r="M63" s="47">
        <f>ROUND((L63/K63*1000),0)</f>
        <v>2863</v>
      </c>
    </row>
    <row r="64" spans="1:13" ht="12.75">
      <c r="A64" s="42">
        <f>ROW(C61)</f>
        <v>61</v>
      </c>
      <c r="B64" s="43">
        <f>Kategorie!B65</f>
        <v>111</v>
      </c>
      <c r="C64" s="44" t="str">
        <f>Kategorie!C65</f>
        <v>Vávra</v>
      </c>
      <c r="D64" s="44" t="str">
        <f>Kategorie!D65</f>
        <v>Václav</v>
      </c>
      <c r="E64" s="44" t="str">
        <f>Kategorie!E65</f>
        <v>Hrušovany u B.</v>
      </c>
      <c r="F64" s="38">
        <f>Kategorie!F65</f>
        <v>1971</v>
      </c>
      <c r="G64" s="38" t="str">
        <f>Kategorie!G65</f>
        <v>m40</v>
      </c>
      <c r="H64" s="38" t="str">
        <f>Kategorie!H65</f>
        <v>MB</v>
      </c>
      <c r="I64" s="45">
        <f>Kategorie!I65</f>
        <v>0.03466435185185185</v>
      </c>
      <c r="J64" s="46">
        <f>Kategorie!J65</f>
        <v>7</v>
      </c>
      <c r="K64" s="34">
        <f>Kategorie!K65</f>
        <v>0.0034321140447378068</v>
      </c>
      <c r="L64" s="34">
        <f>I64-$I$4</f>
        <v>0.009849537037037035</v>
      </c>
      <c r="M64" s="47">
        <f>ROUND((L64/K64*1000),0)</f>
        <v>2870</v>
      </c>
    </row>
    <row r="65" spans="1:13" ht="12.75">
      <c r="A65" s="42">
        <f>ROW(C62)</f>
        <v>62</v>
      </c>
      <c r="B65" s="43">
        <f>Kategorie!B90</f>
        <v>31</v>
      </c>
      <c r="C65" s="44" t="str">
        <f>Kategorie!C90</f>
        <v>Šmatera</v>
      </c>
      <c r="D65" s="44" t="str">
        <f>Kategorie!D90</f>
        <v>Petr</v>
      </c>
      <c r="E65" s="44" t="str">
        <f>Kategorie!E90</f>
        <v>Kunštát</v>
      </c>
      <c r="F65" s="38">
        <f>Kategorie!F90</f>
        <v>1961</v>
      </c>
      <c r="G65" s="38" t="str">
        <f>Kategorie!G90</f>
        <v>m50</v>
      </c>
      <c r="H65" s="38" t="str">
        <f>Kategorie!H90</f>
        <v>MC</v>
      </c>
      <c r="I65" s="45">
        <f>Kategorie!I90</f>
        <v>0.03469907407407408</v>
      </c>
      <c r="J65" s="46">
        <f>Kategorie!J90</f>
        <v>9</v>
      </c>
      <c r="K65" s="34">
        <f>Kategorie!K90</f>
        <v>0.0034355518885221857</v>
      </c>
      <c r="L65" s="34">
        <f>I65-$I$4</f>
        <v>0.009884259259259263</v>
      </c>
      <c r="M65" s="47">
        <f>ROUND((L65/K65*1000),0)</f>
        <v>2877</v>
      </c>
    </row>
    <row r="66" spans="1:13" ht="12.75">
      <c r="A66" s="42">
        <f>ROW(C63)</f>
        <v>63</v>
      </c>
      <c r="B66" s="43">
        <f>Kategorie!B66</f>
        <v>179</v>
      </c>
      <c r="C66" s="44" t="str">
        <f>Kategorie!C66</f>
        <v>Grussen</v>
      </c>
      <c r="D66" s="44" t="str">
        <f>Kategorie!D66</f>
        <v>Erich</v>
      </c>
      <c r="E66" s="44" t="str">
        <f>Kategorie!E66</f>
        <v>LAC Harlekin</v>
      </c>
      <c r="F66" s="38">
        <f>Kategorie!F66</f>
        <v>1970</v>
      </c>
      <c r="G66" s="38" t="str">
        <f>Kategorie!G66</f>
        <v>m50</v>
      </c>
      <c r="H66" s="38" t="str">
        <f>Kategorie!H66</f>
        <v>MB</v>
      </c>
      <c r="I66" s="45">
        <f>Kategorie!I66</f>
        <v>0.034837962962962966</v>
      </c>
      <c r="J66" s="46">
        <f>Kategorie!J66</f>
        <v>6</v>
      </c>
      <c r="K66" s="34">
        <f>Kategorie!K66</f>
        <v>0.0034493032636597</v>
      </c>
      <c r="L66" s="34">
        <f>I66-$I$4</f>
        <v>0.010023148148148153</v>
      </c>
      <c r="M66" s="47">
        <f>ROUND((L66/K66*1000),0)</f>
        <v>2906</v>
      </c>
    </row>
    <row r="67" spans="1:13" ht="12.75">
      <c r="A67" s="42">
        <f>ROW(C64)</f>
        <v>64</v>
      </c>
      <c r="B67" s="43">
        <f>Kategorie!B118</f>
        <v>85</v>
      </c>
      <c r="C67" s="44" t="str">
        <f>Kategorie!C118</f>
        <v>Stráník</v>
      </c>
      <c r="D67" s="44" t="str">
        <f>Kategorie!D118</f>
        <v>Aleš</v>
      </c>
      <c r="E67" s="44" t="str">
        <f>Kategorie!E118</f>
        <v>nezařazen</v>
      </c>
      <c r="F67" s="38">
        <f>Kategorie!F118</f>
        <v>1950</v>
      </c>
      <c r="G67" s="38" t="str">
        <f>Kategorie!G118</f>
        <v>m60</v>
      </c>
      <c r="H67" s="38" t="str">
        <f>Kategorie!H118</f>
        <v>MD</v>
      </c>
      <c r="I67" s="45">
        <f>Kategorie!I118</f>
        <v>0.0350462962962963</v>
      </c>
      <c r="J67" s="46">
        <f>Kategorie!J118</f>
        <v>15</v>
      </c>
      <c r="K67" s="34">
        <f>Kategorie!K118</f>
        <v>0.0034699303263659702</v>
      </c>
      <c r="L67" s="34">
        <f>I67-$I$4</f>
        <v>0.010231481481481484</v>
      </c>
      <c r="M67" s="47">
        <f>ROUND((L67/K67*1000),0)</f>
        <v>2949</v>
      </c>
    </row>
    <row r="68" spans="1:13" ht="12.75">
      <c r="A68" s="42">
        <f>ROW(C65)</f>
        <v>65</v>
      </c>
      <c r="B68" s="43">
        <f>Kategorie!B37</f>
        <v>74</v>
      </c>
      <c r="C68" s="44" t="str">
        <f>Kategorie!C37</f>
        <v>Kuben</v>
      </c>
      <c r="D68" s="44" t="str">
        <f>Kategorie!D37</f>
        <v>Karel</v>
      </c>
      <c r="E68" s="44" t="str">
        <f>Kategorie!E37</f>
        <v>Znojmo</v>
      </c>
      <c r="F68" s="38">
        <f>Kategorie!F37</f>
        <v>1976</v>
      </c>
      <c r="G68" s="38" t="str">
        <f>Kategorie!G37</f>
        <v>m</v>
      </c>
      <c r="H68" s="38" t="str">
        <f>Kategorie!H37</f>
        <v>MA</v>
      </c>
      <c r="I68" s="45">
        <f>Kategorie!I37</f>
        <v>0.03509259259259259</v>
      </c>
      <c r="J68" s="46">
        <f>Kategorie!J37</f>
        <v>1</v>
      </c>
      <c r="K68" s="34">
        <f>Kategorie!K37</f>
        <v>0.0034745141180784747</v>
      </c>
      <c r="L68" s="34">
        <f>I68-$I$4</f>
        <v>0.010277777777777778</v>
      </c>
      <c r="M68" s="47">
        <f>ROUND((L68/K68*1000),0)</f>
        <v>2958</v>
      </c>
    </row>
    <row r="69" spans="1:13" ht="12.75">
      <c r="A69" s="42">
        <f>ROW(C66)</f>
        <v>66</v>
      </c>
      <c r="B69" s="43">
        <f>Kategorie!B38</f>
        <v>184</v>
      </c>
      <c r="C69" s="44" t="str">
        <f>Kategorie!C38</f>
        <v>Weisser</v>
      </c>
      <c r="D69" s="44" t="str">
        <f>Kategorie!D38</f>
        <v>Martin</v>
      </c>
      <c r="E69" s="44" t="str">
        <f>Kategorie!E38</f>
        <v>LAC Harlekin</v>
      </c>
      <c r="F69" s="38">
        <f>Kategorie!F38</f>
        <v>1975</v>
      </c>
      <c r="G69" s="38" t="str">
        <f>Kategorie!G38</f>
        <v>m</v>
      </c>
      <c r="H69" s="38" t="str">
        <f>Kategorie!H38</f>
        <v>MA</v>
      </c>
      <c r="I69" s="45">
        <f>Kategorie!I38</f>
        <v>0.03515046296296296</v>
      </c>
      <c r="J69" s="46">
        <f>Kategorie!J38</f>
        <v>1</v>
      </c>
      <c r="K69" s="34">
        <f>Kategorie!K38</f>
        <v>0.003480243857719105</v>
      </c>
      <c r="L69" s="34">
        <f>I69-$I$4</f>
        <v>0.010335648148148146</v>
      </c>
      <c r="M69" s="47">
        <f>ROUND((L69/K69*1000),0)</f>
        <v>2970</v>
      </c>
    </row>
    <row r="70" spans="1:13" ht="12.75">
      <c r="A70" s="42">
        <f>ROW(C67)</f>
        <v>67</v>
      </c>
      <c r="B70" s="43">
        <f>Kategorie!B67</f>
        <v>101</v>
      </c>
      <c r="C70" s="44" t="str">
        <f>Kategorie!C67</f>
        <v>Buličič</v>
      </c>
      <c r="D70" s="44" t="str">
        <f>Kategorie!D67</f>
        <v>Andrija</v>
      </c>
      <c r="E70" s="44" t="str">
        <f>Kategorie!E67</f>
        <v>nezařazen</v>
      </c>
      <c r="F70" s="38">
        <f>Kategorie!F67</f>
        <v>1969</v>
      </c>
      <c r="G70" s="38" t="str">
        <f>Kategorie!G67</f>
        <v>m40</v>
      </c>
      <c r="H70" s="38" t="str">
        <f>Kategorie!H67</f>
        <v>MB</v>
      </c>
      <c r="I70" s="45">
        <f>Kategorie!I67</f>
        <v>0.03523148148148148</v>
      </c>
      <c r="J70" s="46">
        <f>Kategorie!J67</f>
        <v>5</v>
      </c>
      <c r="K70" s="34">
        <f>Kategorie!K67</f>
        <v>0.0034882654932159884</v>
      </c>
      <c r="L70" s="34">
        <f>I70-$I$4</f>
        <v>0.010416666666666668</v>
      </c>
      <c r="M70" s="47">
        <f>ROUND((L70/K70*1000),0)</f>
        <v>2986</v>
      </c>
    </row>
    <row r="71" spans="1:13" ht="12.75">
      <c r="A71" s="42">
        <f>ROW(C68)</f>
        <v>68</v>
      </c>
      <c r="B71" s="43">
        <f>Kategorie!B91</f>
        <v>92</v>
      </c>
      <c r="C71" s="44" t="str">
        <f>Kategorie!C91</f>
        <v>Jurča</v>
      </c>
      <c r="D71" s="44" t="str">
        <f>Kategorie!D91</f>
        <v>Jaroslav</v>
      </c>
      <c r="E71" s="44" t="str">
        <f>Kategorie!E91</f>
        <v>nezařazen</v>
      </c>
      <c r="F71" s="38">
        <f>Kategorie!F91</f>
        <v>1962</v>
      </c>
      <c r="G71" s="38" t="str">
        <f>Kategorie!G91</f>
        <v>m50</v>
      </c>
      <c r="H71" s="38" t="str">
        <f>Kategorie!H91</f>
        <v>MC</v>
      </c>
      <c r="I71" s="45">
        <f>Kategorie!I91</f>
        <v>0.0353125</v>
      </c>
      <c r="J71" s="46">
        <f>Kategorie!J91</f>
        <v>8</v>
      </c>
      <c r="K71" s="34">
        <f>Kategorie!K91</f>
        <v>0.003496287128712871</v>
      </c>
      <c r="L71" s="34">
        <f>I71-$I$4</f>
        <v>0.010497685185185183</v>
      </c>
      <c r="M71" s="47">
        <f>ROUND((L71/K71*1000),0)</f>
        <v>3003</v>
      </c>
    </row>
    <row r="72" spans="1:13" ht="12.75">
      <c r="A72" s="42">
        <f>ROW(C69)</f>
        <v>69</v>
      </c>
      <c r="B72" s="43">
        <f>Kategorie!B92</f>
        <v>181</v>
      </c>
      <c r="C72" s="44" t="str">
        <f>Kategorie!C92</f>
        <v>Landorf</v>
      </c>
      <c r="D72" s="44" t="str">
        <f>Kategorie!D92</f>
        <v>Josef</v>
      </c>
      <c r="E72" s="44" t="str">
        <f>Kategorie!E92</f>
        <v>KFC Kleinensdorf</v>
      </c>
      <c r="F72" s="38">
        <f>Kategorie!F92</f>
        <v>1962</v>
      </c>
      <c r="G72" s="38" t="str">
        <f>Kategorie!G92</f>
        <v>m50</v>
      </c>
      <c r="H72" s="38" t="str">
        <f>Kategorie!H92</f>
        <v>MC</v>
      </c>
      <c r="I72" s="45">
        <f>Kategorie!I92</f>
        <v>0.03564814814814815</v>
      </c>
      <c r="J72" s="46">
        <f>Kategorie!J92</f>
        <v>7</v>
      </c>
      <c r="K72" s="34">
        <f>Kategorie!K92</f>
        <v>0.00352951961862853</v>
      </c>
      <c r="L72" s="34">
        <f>I72-$I$4</f>
        <v>0.010833333333333337</v>
      </c>
      <c r="M72" s="47">
        <f>ROUND((L72/K72*1000),0)</f>
        <v>3069</v>
      </c>
    </row>
    <row r="73" spans="1:13" ht="12.75">
      <c r="A73" s="42">
        <f>ROW(C70)</f>
        <v>70</v>
      </c>
      <c r="B73" s="43">
        <f>Kategorie!B93</f>
        <v>167</v>
      </c>
      <c r="C73" s="44" t="str">
        <f>Kategorie!C93</f>
        <v>Antos</v>
      </c>
      <c r="D73" s="44" t="str">
        <f>Kategorie!D93</f>
        <v>Helmut</v>
      </c>
      <c r="E73" s="44" t="str">
        <f>Kategorie!E93</f>
        <v>LAC Harlekin</v>
      </c>
      <c r="F73" s="38">
        <f>Kategorie!F93</f>
        <v>1962</v>
      </c>
      <c r="G73" s="38" t="str">
        <f>Kategorie!G93</f>
        <v>m50</v>
      </c>
      <c r="H73" s="38" t="str">
        <f>Kategorie!H93</f>
        <v>MC</v>
      </c>
      <c r="I73" s="45">
        <f>Kategorie!I93</f>
        <v>0.03577546296296296</v>
      </c>
      <c r="J73" s="46">
        <f>Kategorie!J93</f>
        <v>6</v>
      </c>
      <c r="K73" s="34">
        <f>Kategorie!K93</f>
        <v>0.003542125045837917</v>
      </c>
      <c r="L73" s="34">
        <f>I73-$I$4</f>
        <v>0.010960648148148146</v>
      </c>
      <c r="M73" s="47">
        <f>ROUND((L73/K73*1000),0)</f>
        <v>3094</v>
      </c>
    </row>
    <row r="74" spans="1:13" ht="12.75">
      <c r="A74" s="42">
        <f>ROW(C71)</f>
        <v>71</v>
      </c>
      <c r="B74" s="43">
        <f>Kategorie!B68</f>
        <v>196</v>
      </c>
      <c r="C74" s="44" t="str">
        <f>Kategorie!C68</f>
        <v>Vopička</v>
      </c>
      <c r="D74" s="44" t="str">
        <f>Kategorie!D68</f>
        <v>David</v>
      </c>
      <c r="E74" s="44">
        <f>Kategorie!E68</f>
        <v>0</v>
      </c>
      <c r="F74" s="38">
        <f>Kategorie!F68</f>
        <v>1972</v>
      </c>
      <c r="G74" s="38" t="str">
        <f>Kategorie!G68</f>
        <v>m40</v>
      </c>
      <c r="H74" s="38" t="str">
        <f>Kategorie!H68</f>
        <v>MB</v>
      </c>
      <c r="I74" s="45">
        <f>Kategorie!I68</f>
        <v>0.035833333333333335</v>
      </c>
      <c r="J74" s="46">
        <f>Kategorie!J68</f>
        <v>4</v>
      </c>
      <c r="K74" s="34">
        <f>Kategorie!K68</f>
        <v>0.003547854785478548</v>
      </c>
      <c r="L74" s="34">
        <f>I74-$I$4</f>
        <v>0.011018518518518521</v>
      </c>
      <c r="M74" s="47">
        <f>ROUND((L74/K74*1000),0)</f>
        <v>3106</v>
      </c>
    </row>
    <row r="75" spans="1:13" ht="12.75">
      <c r="A75" s="42">
        <f>ROW(C72)</f>
        <v>72</v>
      </c>
      <c r="B75" s="43">
        <f>Kategorie!B94</f>
        <v>129</v>
      </c>
      <c r="C75" s="44" t="str">
        <f>Kategorie!C94</f>
        <v>Marek</v>
      </c>
      <c r="D75" s="44" t="str">
        <f>Kategorie!D94</f>
        <v>Ludvík</v>
      </c>
      <c r="E75" s="44" t="str">
        <f>Kategorie!E94</f>
        <v>Popocatepetl Znojmo</v>
      </c>
      <c r="F75" s="38">
        <f>Kategorie!F94</f>
        <v>1958</v>
      </c>
      <c r="G75" s="38" t="str">
        <f>Kategorie!G94</f>
        <v>m50</v>
      </c>
      <c r="H75" s="38" t="str">
        <f>Kategorie!H94</f>
        <v>MC</v>
      </c>
      <c r="I75" s="45">
        <f>Kategorie!I94</f>
        <v>0.036041666666666666</v>
      </c>
      <c r="J75" s="46">
        <f>Kategorie!J94</f>
        <v>5</v>
      </c>
      <c r="K75" s="34">
        <f>Kategorie!K94</f>
        <v>0.0035684818481848185</v>
      </c>
      <c r="L75" s="34">
        <f>I75-$I$4</f>
        <v>0.011226851851851852</v>
      </c>
      <c r="M75" s="47">
        <f>ROUND((L75/K75*1000),0)</f>
        <v>3146</v>
      </c>
    </row>
    <row r="76" spans="1:13" ht="12.75">
      <c r="A76" s="42">
        <f>ROW(C73)</f>
        <v>73</v>
      </c>
      <c r="B76" s="43">
        <f>Kategorie!B39</f>
        <v>177</v>
      </c>
      <c r="C76" s="44" t="str">
        <f>Kategorie!C39</f>
        <v>Skoda</v>
      </c>
      <c r="D76" s="44" t="str">
        <f>Kategorie!D39</f>
        <v>Franz</v>
      </c>
      <c r="E76" s="44" t="str">
        <f>Kategorie!E39</f>
        <v>LAC Harlekin</v>
      </c>
      <c r="F76" s="38">
        <f>Kategorie!F39</f>
        <v>1976</v>
      </c>
      <c r="G76" s="38" t="str">
        <f>Kategorie!G39</f>
        <v>m</v>
      </c>
      <c r="H76" s="38" t="str">
        <f>Kategorie!H39</f>
        <v>MA</v>
      </c>
      <c r="I76" s="45">
        <f>Kategorie!I39</f>
        <v>0.03625</v>
      </c>
      <c r="J76" s="46">
        <f>Kategorie!J39</f>
        <v>1</v>
      </c>
      <c r="K76" s="34">
        <f>Kategorie!K39</f>
        <v>0.003589108910891089</v>
      </c>
      <c r="L76" s="34">
        <f>I76-$I$4</f>
        <v>0.011435185185185184</v>
      </c>
      <c r="M76" s="47">
        <f>ROUND((L76/K76*1000),0)</f>
        <v>3186</v>
      </c>
    </row>
    <row r="77" spans="1:13" ht="12.75">
      <c r="A77" s="42">
        <f>ROW(C74)</f>
        <v>74</v>
      </c>
      <c r="B77" s="43">
        <f>Kategorie!B95</f>
        <v>113</v>
      </c>
      <c r="C77" s="44" t="str">
        <f>Kategorie!C95</f>
        <v>Patočka</v>
      </c>
      <c r="D77" s="44" t="str">
        <f>Kategorie!D95</f>
        <v>Petr</v>
      </c>
      <c r="E77" s="44" t="str">
        <f>Kategorie!E95</f>
        <v>Dinosport</v>
      </c>
      <c r="F77" s="38">
        <f>Kategorie!F95</f>
        <v>1963</v>
      </c>
      <c r="G77" s="38" t="str">
        <f>Kategorie!G95</f>
        <v>m50</v>
      </c>
      <c r="H77" s="38" t="str">
        <f>Kategorie!H95</f>
        <v>MC</v>
      </c>
      <c r="I77" s="45">
        <f>Kategorie!I95</f>
        <v>0.036284722222222225</v>
      </c>
      <c r="J77" s="46">
        <f>Kategorie!J95</f>
        <v>4</v>
      </c>
      <c r="K77" s="34">
        <f>Kategorie!K95</f>
        <v>0.003592546754675468</v>
      </c>
      <c r="L77" s="34">
        <f>I77-$I$4</f>
        <v>0.011469907407407411</v>
      </c>
      <c r="M77" s="47">
        <f>ROUND((L77/K77*1000),0)</f>
        <v>3193</v>
      </c>
    </row>
    <row r="78" spans="1:13" ht="12.75">
      <c r="A78" s="42">
        <f>ROW(C75)</f>
        <v>75</v>
      </c>
      <c r="B78" s="43">
        <f>Kategorie!B40</f>
        <v>2</v>
      </c>
      <c r="C78" s="44" t="str">
        <f>Kategorie!C40</f>
        <v>Haumer</v>
      </c>
      <c r="D78" s="44" t="str">
        <f>Kategorie!D40</f>
        <v>Jan</v>
      </c>
      <c r="E78" s="44" t="str">
        <f>Kategorie!E40</f>
        <v>Biatlon Vyškov</v>
      </c>
      <c r="F78" s="38">
        <f>Kategorie!F40</f>
        <v>1996</v>
      </c>
      <c r="G78" s="38" t="str">
        <f>Kategorie!G40</f>
        <v>j</v>
      </c>
      <c r="H78" s="38" t="str">
        <f>Kategorie!H40</f>
        <v>MA</v>
      </c>
      <c r="I78" s="45">
        <f>Kategorie!I40</f>
        <v>0.03640046296296296</v>
      </c>
      <c r="J78" s="46">
        <f>Kategorie!J40</f>
        <v>1</v>
      </c>
      <c r="K78" s="34">
        <f>Kategorie!K40</f>
        <v>0.003604006233956729</v>
      </c>
      <c r="L78" s="34">
        <f>I78-$I$4</f>
        <v>0.011585648148148147</v>
      </c>
      <c r="M78" s="47">
        <f>ROUND((L78/K78*1000),0)</f>
        <v>3215</v>
      </c>
    </row>
    <row r="79" spans="1:13" ht="12.75">
      <c r="A79" s="42">
        <f>ROW(C76)</f>
        <v>76</v>
      </c>
      <c r="B79" s="43">
        <f>Kategorie!B119</f>
        <v>112</v>
      </c>
      <c r="C79" s="44" t="str">
        <f>Kategorie!C119</f>
        <v>Hanák</v>
      </c>
      <c r="D79" s="44" t="str">
        <f>Kategorie!D119</f>
        <v>Albín</v>
      </c>
      <c r="E79" s="44" t="str">
        <f>Kategorie!E119</f>
        <v>AS Brno</v>
      </c>
      <c r="F79" s="38">
        <f>Kategorie!F119</f>
        <v>1951</v>
      </c>
      <c r="G79" s="38" t="str">
        <f>Kategorie!G119</f>
        <v>m60</v>
      </c>
      <c r="H79" s="38" t="str">
        <f>Kategorie!H119</f>
        <v>MD</v>
      </c>
      <c r="I79" s="45">
        <f>Kategorie!I119</f>
        <v>0.03652777777777778</v>
      </c>
      <c r="J79" s="46">
        <f>Kategorie!J119</f>
        <v>14</v>
      </c>
      <c r="K79" s="34">
        <f>Kategorie!K119</f>
        <v>0.0036166116611661167</v>
      </c>
      <c r="L79" s="34">
        <f>I79-$I$4</f>
        <v>0.011712962962962963</v>
      </c>
      <c r="M79" s="47">
        <f>ROUND((L79/K79*1000),0)</f>
        <v>3239</v>
      </c>
    </row>
    <row r="80" spans="1:13" ht="12.75">
      <c r="A80" s="42">
        <f>ROW(C77)</f>
        <v>77</v>
      </c>
      <c r="B80" s="43">
        <f>Kategorie!B41</f>
        <v>192</v>
      </c>
      <c r="C80" s="44" t="str">
        <f>Kategorie!C41</f>
        <v>Jakubčík</v>
      </c>
      <c r="D80" s="44" t="str">
        <f>Kategorie!D41</f>
        <v>Ondřej</v>
      </c>
      <c r="E80" s="44" t="str">
        <f>Kategorie!E41</f>
        <v>Sokol Krumvíř</v>
      </c>
      <c r="F80" s="38">
        <f>Kategorie!F41</f>
        <v>1988</v>
      </c>
      <c r="G80" s="38" t="str">
        <f>Kategorie!G41</f>
        <v>m</v>
      </c>
      <c r="H80" s="38" t="str">
        <f>Kategorie!H41</f>
        <v>MA</v>
      </c>
      <c r="I80" s="45">
        <f>Kategorie!I41</f>
        <v>0.03657407407407407</v>
      </c>
      <c r="J80" s="46">
        <f>Kategorie!J41</f>
        <v>1</v>
      </c>
      <c r="K80" s="34">
        <f>Kategorie!K41</f>
        <v>0.003621195452878621</v>
      </c>
      <c r="L80" s="34">
        <f>I80-$I$4</f>
        <v>0.011759259259259257</v>
      </c>
      <c r="M80" s="47">
        <f>ROUND((L80/K80*1000),0)</f>
        <v>3247</v>
      </c>
    </row>
    <row r="81" spans="1:13" ht="12.75">
      <c r="A81" s="42">
        <f>ROW(C78)</f>
        <v>78</v>
      </c>
      <c r="B81" s="43">
        <f>Kategorie!B42</f>
        <v>62</v>
      </c>
      <c r="C81" s="44" t="str">
        <f>Kategorie!C42</f>
        <v>Čermák</v>
      </c>
      <c r="D81" s="44" t="str">
        <f>Kategorie!D42</f>
        <v>Pavel</v>
      </c>
      <c r="E81" s="44" t="str">
        <f>Kategorie!E42</f>
        <v>Třebíč</v>
      </c>
      <c r="F81" s="38">
        <f>Kategorie!F42</f>
        <v>1978</v>
      </c>
      <c r="G81" s="38" t="str">
        <f>Kategorie!G42</f>
        <v>m</v>
      </c>
      <c r="H81" s="38" t="str">
        <f>Kategorie!H42</f>
        <v>MA</v>
      </c>
      <c r="I81" s="45">
        <f>Kategorie!I42</f>
        <v>0.03681712962962963</v>
      </c>
      <c r="J81" s="46">
        <f>Kategorie!J42</f>
        <v>1</v>
      </c>
      <c r="K81" s="34">
        <f>Kategorie!K42</f>
        <v>0.0036452603593692704</v>
      </c>
      <c r="L81" s="34">
        <f>I81-$I$4</f>
        <v>0.012002314814814816</v>
      </c>
      <c r="M81" s="47">
        <f>ROUND((L81/K81*1000),0)</f>
        <v>3293</v>
      </c>
    </row>
    <row r="82" spans="1:13" ht="12.75">
      <c r="A82" s="42">
        <f>ROW(C79)</f>
        <v>79</v>
      </c>
      <c r="B82" s="43">
        <f>Kategorie!B69</f>
        <v>104</v>
      </c>
      <c r="C82" s="44" t="str">
        <f>Kategorie!C69</f>
        <v>Mokrý</v>
      </c>
      <c r="D82" s="44" t="str">
        <f>Kategorie!D69</f>
        <v>Jan</v>
      </c>
      <c r="E82" s="44" t="str">
        <f>Kategorie!E69</f>
        <v>KOB Moira Brno</v>
      </c>
      <c r="F82" s="38">
        <f>Kategorie!F69</f>
        <v>1966</v>
      </c>
      <c r="G82" s="38" t="str">
        <f>Kategorie!G69</f>
        <v>m40</v>
      </c>
      <c r="H82" s="38" t="str">
        <f>Kategorie!H69</f>
        <v>MB</v>
      </c>
      <c r="I82" s="45">
        <f>Kategorie!I69</f>
        <v>0.03685185185185185</v>
      </c>
      <c r="J82" s="46">
        <f>Kategorie!J69</f>
        <v>3</v>
      </c>
      <c r="K82" s="34">
        <f>Kategorie!K69</f>
        <v>0.0036486982031536485</v>
      </c>
      <c r="L82" s="34">
        <f>I82-$I$4</f>
        <v>0.012037037037037037</v>
      </c>
      <c r="M82" s="47">
        <f>ROUND((L82/K82*1000),0)</f>
        <v>3299</v>
      </c>
    </row>
    <row r="83" spans="1:13" ht="12.75">
      <c r="A83" s="42">
        <f>ROW(C80)</f>
        <v>80</v>
      </c>
      <c r="B83" s="43">
        <f>Kategorie!B96</f>
        <v>146</v>
      </c>
      <c r="C83" s="44" t="str">
        <f>Kategorie!C96</f>
        <v>Slováček</v>
      </c>
      <c r="D83" s="44" t="str">
        <f>Kategorie!D96</f>
        <v>Jaroslav</v>
      </c>
      <c r="E83" s="44" t="str">
        <f>Kategorie!E96</f>
        <v>nezařazen</v>
      </c>
      <c r="F83" s="38">
        <f>Kategorie!F96</f>
        <v>1954</v>
      </c>
      <c r="G83" s="38" t="str">
        <f>Kategorie!G96</f>
        <v>m50</v>
      </c>
      <c r="H83" s="38" t="str">
        <f>Kategorie!H96</f>
        <v>MC</v>
      </c>
      <c r="I83" s="45">
        <f>Kategorie!I96</f>
        <v>0.036863425925925924</v>
      </c>
      <c r="J83" s="46">
        <f>Kategorie!J96</f>
        <v>3</v>
      </c>
      <c r="K83" s="34">
        <f>Kategorie!K96</f>
        <v>0.003649844151081775</v>
      </c>
      <c r="L83" s="34">
        <f>I83-$I$4</f>
        <v>0.01204861111111111</v>
      </c>
      <c r="M83" s="47">
        <f>ROUND((L83/K83*1000),0)</f>
        <v>3301</v>
      </c>
    </row>
    <row r="84" spans="1:13" ht="12.75">
      <c r="A84" s="42">
        <f>ROW(C81)</f>
        <v>81</v>
      </c>
      <c r="B84" s="43">
        <f>Kategorie!B120</f>
        <v>38</v>
      </c>
      <c r="C84" s="44" t="str">
        <f>Kategorie!C120</f>
        <v>Barták</v>
      </c>
      <c r="D84" s="44" t="str">
        <f>Kategorie!D120</f>
        <v>Lubomír</v>
      </c>
      <c r="E84" s="44" t="str">
        <f>Kategorie!E120</f>
        <v>nezařazen</v>
      </c>
      <c r="F84" s="38">
        <f>Kategorie!F120</f>
        <v>1951</v>
      </c>
      <c r="G84" s="38" t="str">
        <f>Kategorie!G120</f>
        <v>m60</v>
      </c>
      <c r="H84" s="38" t="str">
        <f>Kategorie!H120</f>
        <v>MD</v>
      </c>
      <c r="I84" s="45">
        <f>Kategorie!I120</f>
        <v>0.03688657407407407</v>
      </c>
      <c r="J84" s="46">
        <f>Kategorie!J120</f>
        <v>13</v>
      </c>
      <c r="K84" s="34">
        <f>Kategorie!K120</f>
        <v>0.003652136046938027</v>
      </c>
      <c r="L84" s="34">
        <f>I84-$I$4</f>
        <v>0.012071759259259258</v>
      </c>
      <c r="M84" s="47">
        <f>ROUND((L84/K84*1000),0)</f>
        <v>3305</v>
      </c>
    </row>
    <row r="85" spans="1:13" ht="12.75">
      <c r="A85" s="42">
        <f>ROW(C82)</f>
        <v>82</v>
      </c>
      <c r="B85" s="43">
        <f>Kategorie!B43</f>
        <v>87</v>
      </c>
      <c r="C85" s="44" t="str">
        <f>Kategorie!C43</f>
        <v>Urbánek</v>
      </c>
      <c r="D85" s="44" t="str">
        <f>Kategorie!D43</f>
        <v>Ivan</v>
      </c>
      <c r="E85" s="44" t="str">
        <f>Kategorie!E43</f>
        <v>nezařazen</v>
      </c>
      <c r="F85" s="38">
        <f>Kategorie!F43</f>
        <v>1984</v>
      </c>
      <c r="G85" s="38" t="str">
        <f>Kategorie!G43</f>
        <v>m</v>
      </c>
      <c r="H85" s="38" t="str">
        <f>Kategorie!H43</f>
        <v>MA</v>
      </c>
      <c r="I85" s="45">
        <f>Kategorie!I43</f>
        <v>0.03693287037037037</v>
      </c>
      <c r="J85" s="46">
        <f>Kategorie!J43</f>
        <v>1</v>
      </c>
      <c r="K85" s="34">
        <f>Kategorie!K43</f>
        <v>0.003656719838650532</v>
      </c>
      <c r="L85" s="34">
        <f>I85-$I$4</f>
        <v>0.012118055555555559</v>
      </c>
      <c r="M85" s="47">
        <f>ROUND((L85/K85*1000),0)</f>
        <v>3314</v>
      </c>
    </row>
    <row r="86" spans="1:13" ht="12.75">
      <c r="A86" s="42">
        <f>ROW(C83)</f>
        <v>83</v>
      </c>
      <c r="B86" s="43">
        <f>Kategorie!B70</f>
        <v>193</v>
      </c>
      <c r="C86" s="44" t="str">
        <f>Kategorie!C70</f>
        <v>Sobotka</v>
      </c>
      <c r="D86" s="44" t="str">
        <f>Kategorie!D70</f>
        <v>Josef</v>
      </c>
      <c r="E86" s="44" t="str">
        <f>Kategorie!E70</f>
        <v>Moravská Nová Ves</v>
      </c>
      <c r="F86" s="38">
        <f>Kategorie!F70</f>
        <v>1964</v>
      </c>
      <c r="G86" s="38" t="str">
        <f>Kategorie!G70</f>
        <v>m40</v>
      </c>
      <c r="H86" s="38" t="str">
        <f>Kategorie!H70</f>
        <v>MB</v>
      </c>
      <c r="I86" s="45">
        <f>Kategorie!I70</f>
        <v>0.036944444444444446</v>
      </c>
      <c r="J86" s="46">
        <f>Kategorie!J70</f>
        <v>2</v>
      </c>
      <c r="K86" s="34">
        <f>Kategorie!K70</f>
        <v>0.0036578657865786583</v>
      </c>
      <c r="L86" s="34">
        <f>I86-$I$4</f>
        <v>0.012129629629629633</v>
      </c>
      <c r="M86" s="47">
        <f>ROUND((L86/K86*1000),0)</f>
        <v>3316</v>
      </c>
    </row>
    <row r="87" spans="1:13" ht="12.75">
      <c r="A87" s="42">
        <f>ROW(C84)</f>
        <v>84</v>
      </c>
      <c r="B87" s="43">
        <f>Kategorie!B121</f>
        <v>136</v>
      </c>
      <c r="C87" s="44" t="str">
        <f>Kategorie!C121</f>
        <v>Pelzer</v>
      </c>
      <c r="D87" s="44" t="str">
        <f>Kategorie!D121</f>
        <v>Lorenz</v>
      </c>
      <c r="E87" s="44" t="str">
        <f>Kategorie!E121</f>
        <v>LAC Harlekin</v>
      </c>
      <c r="F87" s="38">
        <f>Kategorie!F121</f>
        <v>1952</v>
      </c>
      <c r="G87" s="38" t="str">
        <f>Kategorie!G121</f>
        <v>m60</v>
      </c>
      <c r="H87" s="38" t="str">
        <f>Kategorie!H121</f>
        <v>MD</v>
      </c>
      <c r="I87" s="45">
        <f>Kategorie!I121</f>
        <v>0.03702546296296296</v>
      </c>
      <c r="J87" s="46">
        <f>Kategorie!J121</f>
        <v>12</v>
      </c>
      <c r="K87" s="34">
        <f>Kategorie!K121</f>
        <v>0.003665887422075541</v>
      </c>
      <c r="L87" s="34">
        <f>I87-$I$4</f>
        <v>0.012210648148148148</v>
      </c>
      <c r="M87" s="47">
        <f>ROUND((L87/K87*1000),0)</f>
        <v>3331</v>
      </c>
    </row>
    <row r="88" spans="1:13" ht="12.75">
      <c r="A88" s="42">
        <f>ROW(C85)</f>
        <v>85</v>
      </c>
      <c r="B88" s="43">
        <f>Kategorie!B97</f>
        <v>178</v>
      </c>
      <c r="C88" s="44" t="str">
        <f>Kategorie!C97</f>
        <v>Roetcer</v>
      </c>
      <c r="D88" s="44" t="str">
        <f>Kategorie!D97</f>
        <v>Karl</v>
      </c>
      <c r="E88" s="44" t="str">
        <f>Kategorie!E97</f>
        <v>KFC Kleinensdorf</v>
      </c>
      <c r="F88" s="38">
        <f>Kategorie!F97</f>
        <v>1962</v>
      </c>
      <c r="G88" s="38" t="str">
        <f>Kategorie!G97</f>
        <v>m50</v>
      </c>
      <c r="H88" s="38" t="str">
        <f>Kategorie!H97</f>
        <v>MC</v>
      </c>
      <c r="I88" s="45">
        <f>Kategorie!I97</f>
        <v>0.03707175925925926</v>
      </c>
      <c r="J88" s="46">
        <f>Kategorie!J97</f>
        <v>2</v>
      </c>
      <c r="K88" s="34">
        <f>Kategorie!K97</f>
        <v>0.003670471213788046</v>
      </c>
      <c r="L88" s="34">
        <f>I88-$I$4</f>
        <v>0.012256944444444449</v>
      </c>
      <c r="M88" s="47">
        <f>ROUND((L88/K88*1000),0)</f>
        <v>3339</v>
      </c>
    </row>
    <row r="89" spans="1:13" ht="12.75">
      <c r="A89" s="42">
        <f>ROW(C86)</f>
        <v>86</v>
      </c>
      <c r="B89" s="43">
        <f>Kategorie!B132</f>
        <v>123</v>
      </c>
      <c r="C89" s="44" t="str">
        <f>Kategorie!C132</f>
        <v>Chlupová</v>
      </c>
      <c r="D89" s="44" t="str">
        <f>Kategorie!D132</f>
        <v>Tereza</v>
      </c>
      <c r="E89" s="44" t="str">
        <f>Kategorie!E132</f>
        <v>SKST KNL</v>
      </c>
      <c r="F89" s="38">
        <f>Kategorie!F132</f>
        <v>1991</v>
      </c>
      <c r="G89" s="38" t="str">
        <f>Kategorie!G132</f>
        <v>ž</v>
      </c>
      <c r="H89" s="38">
        <f>Kategorie!H132</f>
        <v>0</v>
      </c>
      <c r="I89" s="45">
        <f>Kategorie!I132</f>
        <v>0.03710648148148148</v>
      </c>
      <c r="J89" s="46">
        <f>Kategorie!J132</f>
        <v>0</v>
      </c>
      <c r="K89" s="34">
        <f>Kategorie!K132</f>
        <v>0.003673909057572424</v>
      </c>
      <c r="L89" s="34">
        <f>I89-$I$4</f>
        <v>0.01229166666666667</v>
      </c>
      <c r="M89" s="47">
        <f>ROUND((L89/K89*1000),0)</f>
        <v>3346</v>
      </c>
    </row>
    <row r="90" spans="1:13" ht="12.75">
      <c r="A90" s="42">
        <f>ROW(C87)</f>
        <v>87</v>
      </c>
      <c r="B90" s="43">
        <f>Kategorie!B71</f>
        <v>154</v>
      </c>
      <c r="C90" s="44" t="str">
        <f>Kategorie!C71</f>
        <v>Března</v>
      </c>
      <c r="D90" s="44" t="str">
        <f>Kategorie!D71</f>
        <v>Jiří</v>
      </c>
      <c r="E90" s="44" t="str">
        <f>Kategorie!E71</f>
        <v>TJ Sk Třebíč</v>
      </c>
      <c r="F90" s="38">
        <f>Kategorie!F71</f>
        <v>1966</v>
      </c>
      <c r="G90" s="38" t="str">
        <f>Kategorie!G71</f>
        <v>m40</v>
      </c>
      <c r="H90" s="38" t="str">
        <f>Kategorie!H71</f>
        <v>MB</v>
      </c>
      <c r="I90" s="45">
        <f>Kategorie!I71</f>
        <v>0.03719907407407407</v>
      </c>
      <c r="J90" s="46">
        <f>Kategorie!J71</f>
        <v>1</v>
      </c>
      <c r="K90" s="34">
        <f>Kategorie!K71</f>
        <v>0.003683076640997433</v>
      </c>
      <c r="L90" s="34">
        <f>I90-$I$4</f>
        <v>0.012384259259259258</v>
      </c>
      <c r="M90" s="47">
        <f>ROUND((L90/K90*1000),0)</f>
        <v>3362</v>
      </c>
    </row>
    <row r="91" spans="1:13" ht="12.75">
      <c r="A91" s="42">
        <f>ROW(C88)</f>
        <v>88</v>
      </c>
      <c r="B91" s="43">
        <f>Kategorie!B72</f>
        <v>106</v>
      </c>
      <c r="C91" s="44" t="str">
        <f>Kategorie!C72</f>
        <v>Marek</v>
      </c>
      <c r="D91" s="44" t="str">
        <f>Kategorie!D72</f>
        <v>Jaromír</v>
      </c>
      <c r="E91" s="44" t="str">
        <f>Kategorie!E72</f>
        <v>STS Chvojkovice</v>
      </c>
      <c r="F91" s="38">
        <f>Kategorie!F72</f>
        <v>1964</v>
      </c>
      <c r="G91" s="38" t="str">
        <f>Kategorie!G72</f>
        <v>m40</v>
      </c>
      <c r="H91" s="38" t="str">
        <f>Kategorie!H72</f>
        <v>MB</v>
      </c>
      <c r="I91" s="45">
        <f>Kategorie!I72</f>
        <v>0.03743055555555556</v>
      </c>
      <c r="J91" s="46">
        <f>Kategorie!J72</f>
        <v>1</v>
      </c>
      <c r="K91" s="34">
        <f>Kategorie!K72</f>
        <v>0.0037059955995599565</v>
      </c>
      <c r="L91" s="34">
        <f>I91-$I$4</f>
        <v>0.012615740740740743</v>
      </c>
      <c r="M91" s="47">
        <f>ROUND((L91/K91*1000),0)</f>
        <v>3404</v>
      </c>
    </row>
    <row r="92" spans="1:13" ht="12.75">
      <c r="A92" s="42">
        <f>ROW(C89)</f>
        <v>89</v>
      </c>
      <c r="B92" s="43">
        <f>Kategorie!B44</f>
        <v>163</v>
      </c>
      <c r="C92" s="44" t="str">
        <f>Kategorie!C44</f>
        <v>Pluháček</v>
      </c>
      <c r="D92" s="44" t="str">
        <f>Kategorie!D44</f>
        <v>Zdeněk</v>
      </c>
      <c r="E92" s="44" t="str">
        <f>Kategorie!E44</f>
        <v>AC Senetářov</v>
      </c>
      <c r="F92" s="38">
        <f>Kategorie!F44</f>
        <v>1985</v>
      </c>
      <c r="G92" s="38" t="str">
        <f>Kategorie!G44</f>
        <v>m</v>
      </c>
      <c r="H92" s="38" t="str">
        <f>Kategorie!H44</f>
        <v>MA</v>
      </c>
      <c r="I92" s="45">
        <f>Kategorie!I44</f>
        <v>0.03747685185185185</v>
      </c>
      <c r="J92" s="46">
        <f>Kategorie!J44</f>
        <v>1</v>
      </c>
      <c r="K92" s="34">
        <f>Kategorie!K44</f>
        <v>0.0037105793912724605</v>
      </c>
      <c r="L92" s="34">
        <f>I92-$I$4</f>
        <v>0.012662037037037038</v>
      </c>
      <c r="M92" s="47">
        <f>ROUND((L92/K92*1000),0)</f>
        <v>3412</v>
      </c>
    </row>
    <row r="93" spans="1:13" ht="12.75">
      <c r="A93" s="42">
        <f>ROW(C90)</f>
        <v>90</v>
      </c>
      <c r="B93" s="43">
        <f>Kategorie!B133</f>
        <v>189</v>
      </c>
      <c r="C93" s="44" t="str">
        <f>Kategorie!C133</f>
        <v>Matulová</v>
      </c>
      <c r="D93" s="44" t="str">
        <f>Kategorie!D133</f>
        <v>Martina</v>
      </c>
      <c r="E93" s="44" t="str">
        <f>Kategorie!E133</f>
        <v>nezařazen</v>
      </c>
      <c r="F93" s="38">
        <f>Kategorie!F133</f>
        <v>1972</v>
      </c>
      <c r="G93" s="38" t="str">
        <f>Kategorie!G133</f>
        <v>ž</v>
      </c>
      <c r="H93" s="38">
        <f>Kategorie!H133</f>
        <v>0</v>
      </c>
      <c r="I93" s="45">
        <f>Kategorie!I133</f>
        <v>0.0375</v>
      </c>
      <c r="J93" s="46">
        <f>Kategorie!J133</f>
        <v>0</v>
      </c>
      <c r="K93" s="34">
        <f>Kategorie!K133</f>
        <v>0.0037128712871287127</v>
      </c>
      <c r="L93" s="34">
        <f>I93-$I$4</f>
        <v>0.012685185185185185</v>
      </c>
      <c r="M93" s="47">
        <f>ROUND((L93/K93*1000),0)</f>
        <v>3417</v>
      </c>
    </row>
    <row r="94" spans="1:13" ht="12.75">
      <c r="A94" s="42">
        <f>ROW(C91)</f>
        <v>91</v>
      </c>
      <c r="B94" s="43">
        <f>Kategorie!B98</f>
        <v>83</v>
      </c>
      <c r="C94" s="44" t="str">
        <f>Kategorie!C98</f>
        <v>Volavý</v>
      </c>
      <c r="D94" s="44" t="str">
        <f>Kategorie!D98</f>
        <v>Vladimír</v>
      </c>
      <c r="E94" s="44" t="str">
        <f>Kategorie!E98</f>
        <v>Fitonline</v>
      </c>
      <c r="F94" s="38">
        <f>Kategorie!F98</f>
        <v>1955</v>
      </c>
      <c r="G94" s="38" t="str">
        <f>Kategorie!G98</f>
        <v>m50</v>
      </c>
      <c r="H94" s="38" t="str">
        <f>Kategorie!H98</f>
        <v>MC</v>
      </c>
      <c r="I94" s="45">
        <f>Kategorie!I98</f>
        <v>0.03761574074074074</v>
      </c>
      <c r="J94" s="46">
        <f>Kategorie!J98</f>
        <v>1</v>
      </c>
      <c r="K94" s="34">
        <f>Kategorie!K98</f>
        <v>0.0037243307664099746</v>
      </c>
      <c r="L94" s="34">
        <f>I94-$I$4</f>
        <v>0.012800925925925927</v>
      </c>
      <c r="M94" s="47">
        <f>ROUND((L94/K94*1000),0)</f>
        <v>3437</v>
      </c>
    </row>
    <row r="95" spans="1:13" ht="12.75">
      <c r="A95" s="42">
        <f>ROW(C92)</f>
        <v>92</v>
      </c>
      <c r="B95" s="43">
        <f>Kategorie!B99</f>
        <v>199</v>
      </c>
      <c r="C95" s="44" t="str">
        <f>Kategorie!C99</f>
        <v>Koudelka</v>
      </c>
      <c r="D95" s="44" t="str">
        <f>Kategorie!D99</f>
        <v>Jiří</v>
      </c>
      <c r="E95" s="44" t="str">
        <f>Kategorie!E99</f>
        <v>zetor</v>
      </c>
      <c r="F95" s="38">
        <f>Kategorie!F99</f>
        <v>1957</v>
      </c>
      <c r="G95" s="38" t="str">
        <f>Kategorie!G99</f>
        <v>m50</v>
      </c>
      <c r="H95" s="38" t="str">
        <f>Kategorie!H99</f>
        <v>MC</v>
      </c>
      <c r="I95" s="45">
        <f>Kategorie!I99</f>
        <v>0.037766203703703705</v>
      </c>
      <c r="J95" s="46">
        <f>Kategorie!J99</f>
        <v>1</v>
      </c>
      <c r="K95" s="34">
        <f>Kategorie!K99</f>
        <v>0.0037392280894756142</v>
      </c>
      <c r="L95" s="34">
        <f>I95-$I$4</f>
        <v>0.01295138888888889</v>
      </c>
      <c r="M95" s="47">
        <f>ROUND((L95/K95*1000),0)</f>
        <v>3464</v>
      </c>
    </row>
    <row r="96" spans="1:13" ht="12.75">
      <c r="A96" s="42">
        <f>ROW(C93)</f>
        <v>93</v>
      </c>
      <c r="B96" s="43">
        <f>Kategorie!B45</f>
        <v>175</v>
      </c>
      <c r="C96" s="44" t="str">
        <f>Kategorie!C45</f>
        <v>Kretschmer</v>
      </c>
      <c r="D96" s="44" t="str">
        <f>Kategorie!D45</f>
        <v>Kurt</v>
      </c>
      <c r="E96" s="44" t="str">
        <f>Kategorie!E45</f>
        <v>LAC Harlekin</v>
      </c>
      <c r="F96" s="38">
        <f>Kategorie!F45</f>
        <v>1982</v>
      </c>
      <c r="G96" s="38" t="str">
        <f>Kategorie!G45</f>
        <v>m</v>
      </c>
      <c r="H96" s="38" t="str">
        <f>Kategorie!H45</f>
        <v>MA</v>
      </c>
      <c r="I96" s="45">
        <f>Kategorie!I45</f>
        <v>0.0378125</v>
      </c>
      <c r="J96" s="46">
        <f>Kategorie!J45</f>
        <v>1</v>
      </c>
      <c r="K96" s="34">
        <f>Kategorie!K45</f>
        <v>0.0037438118811881187</v>
      </c>
      <c r="L96" s="34">
        <f>I96-$I$4</f>
        <v>0.012997685185185185</v>
      </c>
      <c r="M96" s="47">
        <f>ROUND((L96/K96*1000),0)</f>
        <v>3472</v>
      </c>
    </row>
    <row r="97" spans="1:13" ht="12.75">
      <c r="A97" s="42">
        <f>ROW(C94)</f>
        <v>94</v>
      </c>
      <c r="B97" s="43">
        <f>Kategorie!B100</f>
        <v>90</v>
      </c>
      <c r="C97" s="44" t="str">
        <f>Kategorie!C100</f>
        <v>Lach</v>
      </c>
      <c r="D97" s="44" t="str">
        <f>Kategorie!D100</f>
        <v>Thomas</v>
      </c>
      <c r="E97" s="44" t="str">
        <f>Kategorie!E100</f>
        <v>Wienna</v>
      </c>
      <c r="F97" s="38">
        <f>Kategorie!F100</f>
        <v>1957</v>
      </c>
      <c r="G97" s="38" t="str">
        <f>Kategorie!G100</f>
        <v>m50</v>
      </c>
      <c r="H97" s="38" t="str">
        <f>Kategorie!H100</f>
        <v>MC</v>
      </c>
      <c r="I97" s="45">
        <f>Kategorie!I100</f>
        <v>0.03785879629629629</v>
      </c>
      <c r="J97" s="46">
        <f>Kategorie!J100</f>
        <v>1</v>
      </c>
      <c r="K97" s="34">
        <f>Kategorie!K100</f>
        <v>0.003748395672900623</v>
      </c>
      <c r="L97" s="34">
        <f>I97-$I$4</f>
        <v>0.01304398148148148</v>
      </c>
      <c r="M97" s="47">
        <f>ROUND((L97/K97*1000),0)</f>
        <v>3480</v>
      </c>
    </row>
    <row r="98" spans="1:13" ht="12.75">
      <c r="A98" s="42">
        <f>ROW(C95)</f>
        <v>95</v>
      </c>
      <c r="B98" s="43">
        <f>Kategorie!B101</f>
        <v>128</v>
      </c>
      <c r="C98" s="44" t="str">
        <f>Kategorie!C101</f>
        <v>Januška</v>
      </c>
      <c r="D98" s="44" t="str">
        <f>Kategorie!D101</f>
        <v>Ivan</v>
      </c>
      <c r="E98" s="44" t="str">
        <f>Kategorie!E101</f>
        <v>Šanov</v>
      </c>
      <c r="F98" s="38">
        <f>Kategorie!F101</f>
        <v>1958</v>
      </c>
      <c r="G98" s="38" t="str">
        <f>Kategorie!G101</f>
        <v>m50</v>
      </c>
      <c r="H98" s="38" t="str">
        <f>Kategorie!H101</f>
        <v>MC</v>
      </c>
      <c r="I98" s="45">
        <f>Kategorie!I101</f>
        <v>0.03837962962962963</v>
      </c>
      <c r="J98" s="46">
        <f>Kategorie!J101</f>
        <v>1</v>
      </c>
      <c r="K98" s="34">
        <f>Kategorie!K101</f>
        <v>0.0037999633296663003</v>
      </c>
      <c r="L98" s="34">
        <f>I98-$I$4</f>
        <v>0.013564814814814818</v>
      </c>
      <c r="M98" s="47">
        <f>ROUND((L98/K98*1000),0)</f>
        <v>3570</v>
      </c>
    </row>
    <row r="99" spans="1:13" ht="12.75">
      <c r="A99" s="42">
        <f>ROW(C96)</f>
        <v>96</v>
      </c>
      <c r="B99" s="43">
        <f>Kategorie!B46</f>
        <v>109</v>
      </c>
      <c r="C99" s="44" t="str">
        <f>Kategorie!C46</f>
        <v>Vávra</v>
      </c>
      <c r="D99" s="44" t="str">
        <f>Kategorie!D46</f>
        <v>Václav</v>
      </c>
      <c r="E99" s="44" t="str">
        <f>Kategorie!E46</f>
        <v>ŠAK Židlochovic</v>
      </c>
      <c r="F99" s="38">
        <f>Kategorie!F46</f>
        <v>1998</v>
      </c>
      <c r="G99" s="38" t="str">
        <f>Kategorie!G46</f>
        <v>j</v>
      </c>
      <c r="H99" s="38" t="str">
        <f>Kategorie!H46</f>
        <v>MA</v>
      </c>
      <c r="I99" s="45">
        <f>Kategorie!I46</f>
        <v>0.038738425925925926</v>
      </c>
      <c r="J99" s="46">
        <f>Kategorie!J46</f>
        <v>1</v>
      </c>
      <c r="K99" s="34">
        <f>Kategorie!K46</f>
        <v>0.0038354877154382107</v>
      </c>
      <c r="L99" s="34">
        <f>I99-$I$4</f>
        <v>0.013923611111111112</v>
      </c>
      <c r="M99" s="47">
        <f>ROUND((L99/K99*1000),0)</f>
        <v>3630</v>
      </c>
    </row>
    <row r="100" spans="1:13" ht="12.75">
      <c r="A100" s="42">
        <f>ROW(C97)</f>
        <v>97</v>
      </c>
      <c r="B100" s="43">
        <f>Kategorie!B47</f>
        <v>172</v>
      </c>
      <c r="C100" s="44" t="str">
        <f>Kategorie!C47</f>
        <v>Šolz</v>
      </c>
      <c r="D100" s="44" t="str">
        <f>Kategorie!D47</f>
        <v>Filip</v>
      </c>
      <c r="E100" s="44" t="str">
        <f>Kategorie!E47</f>
        <v>Žabiny</v>
      </c>
      <c r="F100" s="38">
        <f>Kategorie!F47</f>
        <v>1985</v>
      </c>
      <c r="G100" s="38" t="str">
        <f>Kategorie!G47</f>
        <v>m</v>
      </c>
      <c r="H100" s="38" t="str">
        <f>Kategorie!H47</f>
        <v>MA</v>
      </c>
      <c r="I100" s="45">
        <f>Kategorie!I47</f>
        <v>0.03886574074074074</v>
      </c>
      <c r="J100" s="46">
        <f>Kategorie!J47</f>
        <v>1</v>
      </c>
      <c r="K100" s="34">
        <f>Kategorie!K47</f>
        <v>0.0038480931426475985</v>
      </c>
      <c r="L100" s="34">
        <f>I100-$I$4</f>
        <v>0.014050925925925929</v>
      </c>
      <c r="M100" s="47">
        <f>ROUND((L100/K100*1000),0)</f>
        <v>3651</v>
      </c>
    </row>
    <row r="101" spans="1:13" ht="12.75">
      <c r="A101" s="42">
        <f>ROW(C98)</f>
        <v>98</v>
      </c>
      <c r="B101" s="43">
        <f>Kategorie!B48</f>
        <v>118</v>
      </c>
      <c r="C101" s="44" t="str">
        <f>Kategorie!C48</f>
        <v>Rudolf</v>
      </c>
      <c r="D101" s="44" t="str">
        <f>Kategorie!D48</f>
        <v>Jiří</v>
      </c>
      <c r="E101" s="44">
        <f>Kategorie!E48</f>
        <v>0</v>
      </c>
      <c r="F101" s="38">
        <f>Kategorie!F48</f>
        <v>1988</v>
      </c>
      <c r="G101" s="38" t="str">
        <f>Kategorie!G48</f>
        <v>m</v>
      </c>
      <c r="H101" s="38" t="str">
        <f>Kategorie!H48</f>
        <v>MA</v>
      </c>
      <c r="I101" s="45">
        <f>Kategorie!I48</f>
        <v>0.03898148148148148</v>
      </c>
      <c r="J101" s="46">
        <f>Kategorie!J48</f>
        <v>1</v>
      </c>
      <c r="K101" s="34">
        <f>Kategorie!K48</f>
        <v>0.003859552621928859</v>
      </c>
      <c r="L101" s="34">
        <f>I101-$I$4</f>
        <v>0.014166666666666664</v>
      </c>
      <c r="M101" s="47">
        <f>ROUND((L101/K101*1000),0)</f>
        <v>3671</v>
      </c>
    </row>
    <row r="102" spans="1:13" ht="12.75">
      <c r="A102" s="42">
        <f>ROW(C99)</f>
        <v>99</v>
      </c>
      <c r="B102" s="43">
        <f>Kategorie!B49</f>
        <v>116</v>
      </c>
      <c r="C102" s="44" t="str">
        <f>Kategorie!C49</f>
        <v>Neděla</v>
      </c>
      <c r="D102" s="44" t="str">
        <f>Kategorie!D49</f>
        <v>Petr</v>
      </c>
      <c r="E102" s="44">
        <f>Kategorie!E49</f>
        <v>0</v>
      </c>
      <c r="F102" s="38">
        <f>Kategorie!F49</f>
        <v>1987</v>
      </c>
      <c r="G102" s="38" t="str">
        <f>Kategorie!G49</f>
        <v>m</v>
      </c>
      <c r="H102" s="38" t="str">
        <f>Kategorie!H49</f>
        <v>MA</v>
      </c>
      <c r="I102" s="45">
        <f>Kategorie!I49</f>
        <v>0.039050925925925926</v>
      </c>
      <c r="J102" s="46">
        <f>Kategorie!J49</f>
        <v>1</v>
      </c>
      <c r="K102" s="34">
        <f>Kategorie!K49</f>
        <v>0.0038664283094976166</v>
      </c>
      <c r="L102" s="34">
        <f>I102-$I$4</f>
        <v>0.014236111111111113</v>
      </c>
      <c r="M102" s="47">
        <f>ROUND((L102/K102*1000),0)</f>
        <v>3682</v>
      </c>
    </row>
    <row r="103" spans="1:13" ht="12.75">
      <c r="A103" s="42">
        <f>ROW(C100)</f>
        <v>100</v>
      </c>
      <c r="B103" s="43">
        <f>Kategorie!B134</f>
        <v>173</v>
      </c>
      <c r="C103" s="44" t="str">
        <f>Kategorie!C134</f>
        <v>Šolcová</v>
      </c>
      <c r="D103" s="44" t="str">
        <f>Kategorie!D134</f>
        <v>Eva</v>
      </c>
      <c r="E103" s="44" t="str">
        <f>Kategorie!E134</f>
        <v>Skižabiny</v>
      </c>
      <c r="F103" s="38">
        <f>Kategorie!F134</f>
        <v>1984</v>
      </c>
      <c r="G103" s="38" t="str">
        <f>Kategorie!G134</f>
        <v>ž</v>
      </c>
      <c r="H103" s="38">
        <f>Kategorie!H134</f>
        <v>0</v>
      </c>
      <c r="I103" s="45">
        <f>Kategorie!I134</f>
        <v>0.039189814814814816</v>
      </c>
      <c r="J103" s="46">
        <f>Kategorie!J134</f>
        <v>0</v>
      </c>
      <c r="K103" s="34">
        <f>Kategorie!K134</f>
        <v>0.0038801796846351304</v>
      </c>
      <c r="L103" s="34">
        <f>I103-$I$4</f>
        <v>0.014375000000000002</v>
      </c>
      <c r="M103" s="47">
        <f>ROUND((L103/K103*1000),0)</f>
        <v>3705</v>
      </c>
    </row>
    <row r="104" spans="1:13" ht="12.75">
      <c r="A104" s="42">
        <f>ROW(C101)</f>
        <v>101</v>
      </c>
      <c r="B104" s="43">
        <f>Kategorie!B73</f>
        <v>188</v>
      </c>
      <c r="C104" s="44" t="str">
        <f>Kategorie!C73</f>
        <v>Matula</v>
      </c>
      <c r="D104" s="44" t="str">
        <f>Kategorie!D73</f>
        <v>Jaroslav</v>
      </c>
      <c r="E104" s="44" t="str">
        <f>Kategorie!E73</f>
        <v>Zetor brno</v>
      </c>
      <c r="F104" s="38">
        <f>Kategorie!F73</f>
        <v>1970</v>
      </c>
      <c r="G104" s="38" t="str">
        <f>Kategorie!G73</f>
        <v>m40</v>
      </c>
      <c r="H104" s="38" t="str">
        <f>Kategorie!H73</f>
        <v>MB</v>
      </c>
      <c r="I104" s="45">
        <f>Kategorie!I73</f>
        <v>0.03962962962962963</v>
      </c>
      <c r="J104" s="46">
        <f>Kategorie!J73</f>
        <v>1</v>
      </c>
      <c r="K104" s="34">
        <f>Kategorie!K73</f>
        <v>0.003923725705903924</v>
      </c>
      <c r="L104" s="34">
        <f>I104-$I$4</f>
        <v>0.014814814814814819</v>
      </c>
      <c r="M104" s="47">
        <f>ROUND((L104/K104*1000),0)</f>
        <v>3776</v>
      </c>
    </row>
    <row r="105" spans="1:13" ht="12.75">
      <c r="A105" s="42">
        <f>ROW(C102)</f>
        <v>102</v>
      </c>
      <c r="B105" s="43">
        <f>Kategorie!B102</f>
        <v>37</v>
      </c>
      <c r="C105" s="44" t="str">
        <f>Kategorie!C102</f>
        <v>Orth</v>
      </c>
      <c r="D105" s="44" t="str">
        <f>Kategorie!D102</f>
        <v>Milan</v>
      </c>
      <c r="E105" s="44" t="str">
        <f>Kategorie!E102</f>
        <v>Irish Pub BV</v>
      </c>
      <c r="F105" s="38">
        <f>Kategorie!F102</f>
        <v>1961</v>
      </c>
      <c r="G105" s="38" t="str">
        <f>Kategorie!G102</f>
        <v>m50</v>
      </c>
      <c r="H105" s="38" t="str">
        <f>Kategorie!H102</f>
        <v>MC</v>
      </c>
      <c r="I105" s="45">
        <f>Kategorie!I102</f>
        <v>0.03979166666666667</v>
      </c>
      <c r="J105" s="46">
        <f>Kategorie!J102</f>
        <v>1</v>
      </c>
      <c r="K105" s="34">
        <f>Kategorie!K102</f>
        <v>0.00393976897689769</v>
      </c>
      <c r="L105" s="34">
        <f>I105-$I$4</f>
        <v>0.014976851851851856</v>
      </c>
      <c r="M105" s="47">
        <f>ROUND((L105/K105*1000),0)</f>
        <v>3801</v>
      </c>
    </row>
    <row r="106" spans="1:13" ht="12.75">
      <c r="A106" s="42">
        <f>ROW(C103)</f>
        <v>103</v>
      </c>
      <c r="B106" s="43">
        <f>Kategorie!B122</f>
        <v>130</v>
      </c>
      <c r="C106" s="44" t="str">
        <f>Kategorie!C122</f>
        <v>Kališ</v>
      </c>
      <c r="D106" s="44" t="str">
        <f>Kategorie!D122</f>
        <v>Přemysl</v>
      </c>
      <c r="E106" s="44" t="str">
        <f>Kategorie!E122</f>
        <v>TJ Znojmo</v>
      </c>
      <c r="F106" s="38">
        <f>Kategorie!F122</f>
        <v>1952</v>
      </c>
      <c r="G106" s="38" t="str">
        <f>Kategorie!G122</f>
        <v>m60</v>
      </c>
      <c r="H106" s="38" t="str">
        <f>Kategorie!H122</f>
        <v>MD</v>
      </c>
      <c r="I106" s="45">
        <f>Kategorie!I122</f>
        <v>0.04003472222222222</v>
      </c>
      <c r="J106" s="46">
        <f>Kategorie!J122</f>
        <v>11</v>
      </c>
      <c r="K106" s="34">
        <f>Kategorie!K122</f>
        <v>0.003963833883388339</v>
      </c>
      <c r="L106" s="34">
        <f>I106-$I$4</f>
        <v>0.015219907407407408</v>
      </c>
      <c r="M106" s="47">
        <f>ROUND((L106/K106*1000),0)</f>
        <v>3840</v>
      </c>
    </row>
    <row r="107" spans="1:13" ht="12.75">
      <c r="A107" s="42">
        <f>ROW(C104)</f>
        <v>104</v>
      </c>
      <c r="B107" s="43">
        <f>Kategorie!B103</f>
        <v>156</v>
      </c>
      <c r="C107" s="44" t="str">
        <f>Kategorie!C103</f>
        <v>Mejzlík</v>
      </c>
      <c r="D107" s="44" t="str">
        <f>Kategorie!D103</f>
        <v>Petr</v>
      </c>
      <c r="E107" s="44" t="str">
        <f>Kategorie!E103</f>
        <v>TJ Sparta Třebíč</v>
      </c>
      <c r="F107" s="38">
        <f>Kategorie!F103</f>
        <v>1959</v>
      </c>
      <c r="G107" s="38" t="str">
        <f>Kategorie!G103</f>
        <v>m50</v>
      </c>
      <c r="H107" s="38" t="str">
        <f>Kategorie!H103</f>
        <v>MC</v>
      </c>
      <c r="I107" s="45">
        <f>Kategorie!I103</f>
        <v>0.04023148148148148</v>
      </c>
      <c r="J107" s="46">
        <f>Kategorie!J103</f>
        <v>1</v>
      </c>
      <c r="K107" s="34">
        <f>Kategorie!K103</f>
        <v>0.0039833149981664834</v>
      </c>
      <c r="L107" s="34">
        <f>I107-$I$4</f>
        <v>0.015416666666666665</v>
      </c>
      <c r="M107" s="47">
        <f>ROUND((L107/K107*1000),0)</f>
        <v>3870</v>
      </c>
    </row>
    <row r="108" spans="1:13" ht="12.75">
      <c r="A108" s="42">
        <f>ROW(C105)</f>
        <v>105</v>
      </c>
      <c r="B108" s="43">
        <f>Kategorie!B104</f>
        <v>121</v>
      </c>
      <c r="C108" s="44" t="str">
        <f>Kategorie!C104</f>
        <v>Chlup</v>
      </c>
      <c r="D108" s="44" t="str">
        <f>Kategorie!D104</f>
        <v>Petr</v>
      </c>
      <c r="E108" s="44" t="str">
        <f>Kategorie!E104</f>
        <v>SKST</v>
      </c>
      <c r="F108" s="38">
        <f>Kategorie!F104</f>
        <v>1963</v>
      </c>
      <c r="G108" s="38" t="str">
        <f>Kategorie!G104</f>
        <v>m50</v>
      </c>
      <c r="H108" s="38" t="str">
        <f>Kategorie!H104</f>
        <v>MC</v>
      </c>
      <c r="I108" s="45">
        <f>Kategorie!I104</f>
        <v>0.040324074074074075</v>
      </c>
      <c r="J108" s="46">
        <f>Kategorie!J104</f>
        <v>1</v>
      </c>
      <c r="K108" s="34">
        <f>Kategorie!K104</f>
        <v>0.003992482581591492</v>
      </c>
      <c r="L108" s="34">
        <f>I108-$I$4</f>
        <v>0.01550925925925926</v>
      </c>
      <c r="M108" s="47">
        <f>ROUND((L108/K108*1000),0)</f>
        <v>3885</v>
      </c>
    </row>
    <row r="109" spans="1:13" ht="12.75">
      <c r="A109" s="42">
        <f>ROW(C106)</f>
        <v>106</v>
      </c>
      <c r="B109" s="43">
        <f>Kategorie!B105</f>
        <v>7</v>
      </c>
      <c r="C109" s="44" t="str">
        <f>Kategorie!C105</f>
        <v>Tříska</v>
      </c>
      <c r="D109" s="44" t="str">
        <f>Kategorie!D105</f>
        <v>Roman</v>
      </c>
      <c r="E109" s="44" t="str">
        <f>Kategorie!E105</f>
        <v>nezařazen</v>
      </c>
      <c r="F109" s="38">
        <f>Kategorie!F105</f>
        <v>1956</v>
      </c>
      <c r="G109" s="38" t="str">
        <f>Kategorie!G105</f>
        <v>m50</v>
      </c>
      <c r="H109" s="38" t="str">
        <f>Kategorie!H105</f>
        <v>MC</v>
      </c>
      <c r="I109" s="45">
        <f>Kategorie!I105</f>
        <v>0.04045138888888889</v>
      </c>
      <c r="J109" s="46">
        <f>Kategorie!J105</f>
        <v>1</v>
      </c>
      <c r="K109" s="34">
        <f>Kategorie!K105</f>
        <v>0.0040050880088008806</v>
      </c>
      <c r="L109" s="34">
        <f>I109-$I$4</f>
        <v>0.015636574074074077</v>
      </c>
      <c r="M109" s="47">
        <f>ROUND((L109/K109*1000),0)</f>
        <v>3904</v>
      </c>
    </row>
    <row r="110" spans="1:13" ht="12.75">
      <c r="A110" s="42">
        <f>ROW(C107)</f>
        <v>107</v>
      </c>
      <c r="B110" s="43">
        <f>Kategorie!B123</f>
        <v>164</v>
      </c>
      <c r="C110" s="44" t="str">
        <f>Kategorie!C123</f>
        <v>Hlavsa</v>
      </c>
      <c r="D110" s="44" t="str">
        <f>Kategorie!D123</f>
        <v>František</v>
      </c>
      <c r="E110" s="44" t="str">
        <f>Kategorie!E123</f>
        <v>nezařazen</v>
      </c>
      <c r="F110" s="38">
        <f>Kategorie!F123</f>
        <v>1947</v>
      </c>
      <c r="G110" s="38" t="str">
        <f>Kategorie!G123</f>
        <v>m60</v>
      </c>
      <c r="H110" s="38" t="str">
        <f>Kategorie!H123</f>
        <v>MD</v>
      </c>
      <c r="I110" s="45">
        <f>Kategorie!I123</f>
        <v>0.04054398148148148</v>
      </c>
      <c r="J110" s="46">
        <f>Kategorie!J123</f>
        <v>10</v>
      </c>
      <c r="K110" s="34">
        <f>Kategorie!K123</f>
        <v>0.004014255592225889</v>
      </c>
      <c r="L110" s="34">
        <f>I110-$I$4</f>
        <v>0.015729166666666666</v>
      </c>
      <c r="M110" s="47">
        <f>ROUND((L110/K110*1000),0)</f>
        <v>3918</v>
      </c>
    </row>
    <row r="111" spans="1:13" ht="12.75">
      <c r="A111" s="42">
        <f>ROW(C108)</f>
        <v>108</v>
      </c>
      <c r="B111" s="43">
        <f>Kategorie!B124</f>
        <v>127</v>
      </c>
      <c r="C111" s="44" t="str">
        <f>Kategorie!C124</f>
        <v>Kříž</v>
      </c>
      <c r="D111" s="44" t="str">
        <f>Kategorie!D124</f>
        <v>Jiří</v>
      </c>
      <c r="E111" s="44" t="str">
        <f>Kategorie!E124</f>
        <v>Hevlín</v>
      </c>
      <c r="F111" s="38">
        <f>Kategorie!F124</f>
        <v>1953</v>
      </c>
      <c r="G111" s="38" t="str">
        <f>Kategorie!G124</f>
        <v>m60</v>
      </c>
      <c r="H111" s="38" t="str">
        <f>Kategorie!H124</f>
        <v>MD</v>
      </c>
      <c r="I111" s="45">
        <f>Kategorie!I124</f>
        <v>0.04076388888888889</v>
      </c>
      <c r="J111" s="46">
        <f>Kategorie!J124</f>
        <v>9</v>
      </c>
      <c r="K111" s="34">
        <f>Kategorie!K124</f>
        <v>0.0040360286028602865</v>
      </c>
      <c r="L111" s="34">
        <f>I111-$I$4</f>
        <v>0.015949074074074077</v>
      </c>
      <c r="M111" s="47">
        <f>ROUND((L111/K111*1000),0)</f>
        <v>3952</v>
      </c>
    </row>
    <row r="112" spans="1:13" ht="12.75">
      <c r="A112" s="42">
        <f>ROW(C109)</f>
        <v>109</v>
      </c>
      <c r="B112" s="43">
        <f>Kategorie!B106</f>
        <v>150</v>
      </c>
      <c r="C112" s="44" t="str">
        <f>Kategorie!C106</f>
        <v>Daněk</v>
      </c>
      <c r="D112" s="44" t="str">
        <f>Kategorie!D106</f>
        <v>Milan</v>
      </c>
      <c r="E112" s="44" t="str">
        <f>Kategorie!E106</f>
        <v>Horizont kola</v>
      </c>
      <c r="F112" s="38">
        <f>Kategorie!F106</f>
        <v>1962</v>
      </c>
      <c r="G112" s="38" t="str">
        <f>Kategorie!G106</f>
        <v>m50</v>
      </c>
      <c r="H112" s="38" t="str">
        <f>Kategorie!H106</f>
        <v>MC</v>
      </c>
      <c r="I112" s="45">
        <f>Kategorie!I106</f>
        <v>0.04082175925925926</v>
      </c>
      <c r="J112" s="46">
        <f>Kategorie!J106</f>
        <v>1</v>
      </c>
      <c r="K112" s="34">
        <f>Kategorie!K106</f>
        <v>0.004041758342500917</v>
      </c>
      <c r="L112" s="34">
        <f>I112-$I$4</f>
        <v>0.016006944444444445</v>
      </c>
      <c r="M112" s="47">
        <f>ROUND((L112/K112*1000),0)</f>
        <v>3960</v>
      </c>
    </row>
    <row r="113" spans="1:13" ht="12.75">
      <c r="A113" s="42">
        <f>ROW(C110)</f>
        <v>110</v>
      </c>
      <c r="B113" s="43">
        <f>Kategorie!B74</f>
        <v>171</v>
      </c>
      <c r="C113" s="44" t="str">
        <f>Kategorie!C74</f>
        <v>Janovský</v>
      </c>
      <c r="D113" s="44" t="str">
        <f>Kategorie!D74</f>
        <v>Zdeněk</v>
      </c>
      <c r="E113" s="44" t="str">
        <f>Kategorie!E74</f>
        <v>Strání</v>
      </c>
      <c r="F113" s="38">
        <f>Kategorie!F74</f>
        <v>1965</v>
      </c>
      <c r="G113" s="38" t="str">
        <f>Kategorie!G74</f>
        <v>m40</v>
      </c>
      <c r="H113" s="38" t="str">
        <f>Kategorie!H74</f>
        <v>MB</v>
      </c>
      <c r="I113" s="45">
        <f>Kategorie!I74</f>
        <v>0.04097222222222222</v>
      </c>
      <c r="J113" s="46">
        <f>Kategorie!J74</f>
        <v>1</v>
      </c>
      <c r="K113" s="34">
        <f>Kategorie!K74</f>
        <v>0.004056655665566557</v>
      </c>
      <c r="L113" s="34">
        <f>I113-$I$4</f>
        <v>0.01615740740740741</v>
      </c>
      <c r="M113" s="47">
        <f>ROUND((L113/K113*1000),0)</f>
        <v>3983</v>
      </c>
    </row>
    <row r="114" spans="1:13" ht="12.75">
      <c r="A114" s="42">
        <f>ROW(C111)</f>
        <v>111</v>
      </c>
      <c r="B114" s="43">
        <f>Kategorie!B75</f>
        <v>10</v>
      </c>
      <c r="C114" s="44" t="str">
        <f>Kategorie!C75</f>
        <v>Kresta</v>
      </c>
      <c r="D114" s="44" t="str">
        <f>Kategorie!D75</f>
        <v>Roman</v>
      </c>
      <c r="E114" s="44" t="str">
        <f>Kategorie!E75</f>
        <v>nezařazen</v>
      </c>
      <c r="F114" s="38">
        <f>Kategorie!F75</f>
        <v>1965</v>
      </c>
      <c r="G114" s="38" t="str">
        <f>Kategorie!G75</f>
        <v>m40</v>
      </c>
      <c r="H114" s="38" t="str">
        <f>Kategorie!H75</f>
        <v>MB</v>
      </c>
      <c r="I114" s="45">
        <f>Kategorie!I75</f>
        <v>0.04196759259259259</v>
      </c>
      <c r="J114" s="46">
        <f>Kategorie!J75</f>
        <v>1</v>
      </c>
      <c r="K114" s="34">
        <f>Kategorie!K75</f>
        <v>0.004155207187385405</v>
      </c>
      <c r="L114" s="34">
        <f>I114-$I$4</f>
        <v>0.017152777777777777</v>
      </c>
      <c r="M114" s="47">
        <f>ROUND((L114/K114*1000),0)</f>
        <v>4128</v>
      </c>
    </row>
    <row r="115" spans="1:13" ht="12.75">
      <c r="A115" s="42">
        <f>ROW(C112)</f>
        <v>112</v>
      </c>
      <c r="B115" s="43">
        <f>Kategorie!B107</f>
        <v>191</v>
      </c>
      <c r="C115" s="44" t="str">
        <f>Kategorie!C107</f>
        <v>Rozsypal</v>
      </c>
      <c r="D115" s="44" t="str">
        <f>Kategorie!D107</f>
        <v>Karel</v>
      </c>
      <c r="E115" s="44" t="str">
        <f>Kategorie!E107</f>
        <v>Sokol Krumvíř</v>
      </c>
      <c r="F115" s="38">
        <f>Kategorie!F107</f>
        <v>1959</v>
      </c>
      <c r="G115" s="38" t="str">
        <f>Kategorie!G107</f>
        <v>m50</v>
      </c>
      <c r="H115" s="38" t="str">
        <f>Kategorie!H107</f>
        <v>MC</v>
      </c>
      <c r="I115" s="45">
        <f>Kategorie!I107</f>
        <v>0.04203703703703704</v>
      </c>
      <c r="J115" s="46">
        <f>Kategorie!J107</f>
        <v>1</v>
      </c>
      <c r="K115" s="34">
        <f>Kategorie!K107</f>
        <v>0.004162082874954162</v>
      </c>
      <c r="L115" s="34">
        <f>I115-$I$4</f>
        <v>0.017222222222222226</v>
      </c>
      <c r="M115" s="47">
        <f>ROUND((L115/K115*1000),0)</f>
        <v>4138</v>
      </c>
    </row>
    <row r="116" spans="1:13" ht="12.75">
      <c r="A116" s="42">
        <f>ROW(C113)</f>
        <v>113</v>
      </c>
      <c r="B116" s="43">
        <f>Kategorie!B125</f>
        <v>73</v>
      </c>
      <c r="C116" s="44" t="str">
        <f>Kategorie!C125</f>
        <v>Kubíček</v>
      </c>
      <c r="D116" s="44" t="str">
        <f>Kategorie!D125</f>
        <v>František</v>
      </c>
      <c r="E116" s="44" t="str">
        <f>Kategorie!E125</f>
        <v>Relax Depo</v>
      </c>
      <c r="F116" s="38">
        <f>Kategorie!F125</f>
        <v>1946</v>
      </c>
      <c r="G116" s="38" t="str">
        <f>Kategorie!G125</f>
        <v>m60</v>
      </c>
      <c r="H116" s="38" t="str">
        <f>Kategorie!H125</f>
        <v>MD</v>
      </c>
      <c r="I116" s="45">
        <f>Kategorie!I125</f>
        <v>0.042337962962962966</v>
      </c>
      <c r="J116" s="46">
        <f>Kategorie!J125</f>
        <v>8</v>
      </c>
      <c r="K116" s="34">
        <f>Kategorie!K125</f>
        <v>0.004191877521085442</v>
      </c>
      <c r="L116" s="34">
        <f>I116-$I$4</f>
        <v>0.017523148148148152</v>
      </c>
      <c r="M116" s="47">
        <f>ROUND((L116/K116*1000),0)</f>
        <v>4180</v>
      </c>
    </row>
    <row r="117" spans="1:13" ht="12.75">
      <c r="A117" s="42">
        <f>ROW(C114)</f>
        <v>114</v>
      </c>
      <c r="B117" s="43">
        <f>Kategorie!B108</f>
        <v>174</v>
      </c>
      <c r="C117" s="44" t="str">
        <f>Kategorie!C108</f>
        <v>Christian</v>
      </c>
      <c r="D117" s="44" t="str">
        <f>Kategorie!D108</f>
        <v>Martin</v>
      </c>
      <c r="E117" s="44" t="str">
        <f>Kategorie!E108</f>
        <v>LAC Harlekin</v>
      </c>
      <c r="F117" s="38">
        <f>Kategorie!F108</f>
        <v>1963</v>
      </c>
      <c r="G117" s="38" t="str">
        <f>Kategorie!G108</f>
        <v>m50</v>
      </c>
      <c r="H117" s="38" t="str">
        <f>Kategorie!H108</f>
        <v>MC</v>
      </c>
      <c r="I117" s="45">
        <f>Kategorie!I108</f>
        <v>0.042638888888888886</v>
      </c>
      <c r="J117" s="46">
        <f>Kategorie!J108</f>
        <v>1</v>
      </c>
      <c r="K117" s="34">
        <f>Kategorie!K108</f>
        <v>0.0042216721672167215</v>
      </c>
      <c r="L117" s="34">
        <f>I117-$I$4</f>
        <v>0.017824074074074072</v>
      </c>
      <c r="M117" s="47">
        <f>ROUND((L117/K117*1000),0)</f>
        <v>4222</v>
      </c>
    </row>
    <row r="118" spans="1:13" ht="12.75">
      <c r="A118" s="42">
        <f>ROW(C115)</f>
        <v>115</v>
      </c>
      <c r="B118" s="43">
        <f>Kategorie!B109</f>
        <v>166</v>
      </c>
      <c r="C118" s="44" t="str">
        <f>Kategorie!C109</f>
        <v>Koechl</v>
      </c>
      <c r="D118" s="44" t="str">
        <f>Kategorie!D109</f>
        <v>Franz</v>
      </c>
      <c r="E118" s="44" t="str">
        <f>Kategorie!E109</f>
        <v>LAC Harlekin</v>
      </c>
      <c r="F118" s="38">
        <f>Kategorie!F109</f>
        <v>1957</v>
      </c>
      <c r="G118" s="38" t="str">
        <f>Kategorie!G109</f>
        <v>m50</v>
      </c>
      <c r="H118" s="38" t="str">
        <f>Kategorie!H109</f>
        <v>MC</v>
      </c>
      <c r="I118" s="45">
        <f>Kategorie!I109</f>
        <v>0.042638888888888886</v>
      </c>
      <c r="J118" s="46">
        <f>Kategorie!J109</f>
        <v>1</v>
      </c>
      <c r="K118" s="34">
        <f>Kategorie!K109</f>
        <v>0.0042216721672167215</v>
      </c>
      <c r="L118" s="34">
        <f>I118-$I$4</f>
        <v>0.017824074074074072</v>
      </c>
      <c r="M118" s="47">
        <f>ROUND((L118/K118*1000),0)</f>
        <v>4222</v>
      </c>
    </row>
    <row r="119" spans="1:13" ht="12.75">
      <c r="A119" s="42">
        <f>ROW(C116)</f>
        <v>116</v>
      </c>
      <c r="B119" s="43">
        <f>Kategorie!B76</f>
        <v>105</v>
      </c>
      <c r="C119" s="44" t="str">
        <f>Kategorie!C76</f>
        <v>Studnička</v>
      </c>
      <c r="D119" s="44" t="str">
        <f>Kategorie!D76</f>
        <v>Michal</v>
      </c>
      <c r="E119" s="44" t="str">
        <f>Kategorie!E76</f>
        <v>STS Chvojkovice</v>
      </c>
      <c r="F119" s="38">
        <f>Kategorie!F76</f>
        <v>1973</v>
      </c>
      <c r="G119" s="38" t="str">
        <f>Kategorie!G76</f>
        <v>m40</v>
      </c>
      <c r="H119" s="38" t="str">
        <f>Kategorie!H76</f>
        <v>MB</v>
      </c>
      <c r="I119" s="45">
        <f>Kategorie!I76</f>
        <v>0.04268518518518519</v>
      </c>
      <c r="J119" s="46">
        <f>Kategorie!J76</f>
        <v>1</v>
      </c>
      <c r="K119" s="34">
        <f>Kategorie!K76</f>
        <v>0.004226255958929227</v>
      </c>
      <c r="L119" s="34">
        <f>I119-$I$4</f>
        <v>0.017870370370370373</v>
      </c>
      <c r="M119" s="47">
        <f>ROUND((L119/K119*1000),0)</f>
        <v>4228</v>
      </c>
    </row>
    <row r="120" spans="1:13" ht="12.75">
      <c r="A120" s="42">
        <f>ROW(C117)</f>
        <v>117</v>
      </c>
      <c r="B120" s="43">
        <f>Kategorie!B126</f>
        <v>144</v>
      </c>
      <c r="C120" s="44" t="str">
        <f>Kategorie!C126</f>
        <v>Kopeček</v>
      </c>
      <c r="D120" s="44" t="str">
        <f>Kategorie!D126</f>
        <v>Ivan</v>
      </c>
      <c r="E120" s="44" t="str">
        <f>Kategorie!E126</f>
        <v>MS Brno</v>
      </c>
      <c r="F120" s="38">
        <f>Kategorie!F126</f>
        <v>1949</v>
      </c>
      <c r="G120" s="38" t="str">
        <f>Kategorie!G126</f>
        <v>m60</v>
      </c>
      <c r="H120" s="38" t="str">
        <f>Kategorie!H126</f>
        <v>MD</v>
      </c>
      <c r="I120" s="45">
        <f>Kategorie!I126</f>
        <v>0.04351851851851852</v>
      </c>
      <c r="J120" s="46">
        <f>Kategorie!J126</f>
        <v>7</v>
      </c>
      <c r="K120" s="34">
        <f>Kategorie!K126</f>
        <v>0.004308764209754309</v>
      </c>
      <c r="L120" s="34">
        <f>I120-$I$4</f>
        <v>0.018703703703703705</v>
      </c>
      <c r="M120" s="47">
        <f>ROUND((L120/K120*1000),0)</f>
        <v>4341</v>
      </c>
    </row>
    <row r="121" spans="1:13" ht="12.75">
      <c r="A121" s="42">
        <f>ROW(C118)</f>
        <v>118</v>
      </c>
      <c r="B121" s="43">
        <f>Kategorie!B127</f>
        <v>30</v>
      </c>
      <c r="C121" s="44" t="str">
        <f>Kategorie!C127</f>
        <v>Štrajt</v>
      </c>
      <c r="D121" s="44" t="str">
        <f>Kategorie!D127</f>
        <v>Jiří</v>
      </c>
      <c r="E121" s="44" t="str">
        <f>Kategorie!E127</f>
        <v>Rájec Jestřebí</v>
      </c>
      <c r="F121" s="38">
        <f>Kategorie!F127</f>
        <v>1944</v>
      </c>
      <c r="G121" s="38" t="str">
        <f>Kategorie!G127</f>
        <v>m60</v>
      </c>
      <c r="H121" s="38" t="str">
        <f>Kategorie!H127</f>
        <v>MD</v>
      </c>
      <c r="I121" s="45">
        <f>Kategorie!I127</f>
        <v>0.043912037037037034</v>
      </c>
      <c r="J121" s="46">
        <f>Kategorie!J127</f>
        <v>6</v>
      </c>
      <c r="K121" s="34">
        <f>Kategorie!K127</f>
        <v>0.004347726439310598</v>
      </c>
      <c r="L121" s="34">
        <f>I121-$I$4</f>
        <v>0.01909722222222222</v>
      </c>
      <c r="M121" s="47">
        <f>ROUND((L121/K121*1000),0)</f>
        <v>4392</v>
      </c>
    </row>
    <row r="122" spans="1:13" ht="12.75">
      <c r="A122" s="42">
        <f>ROW(C119)</f>
        <v>119</v>
      </c>
      <c r="B122" s="43">
        <f>Kategorie!B135</f>
        <v>98</v>
      </c>
      <c r="C122" s="44" t="str">
        <f>Kategorie!C135</f>
        <v>Podmelová</v>
      </c>
      <c r="D122" s="44" t="str">
        <f>Kategorie!D135</f>
        <v>Vilma</v>
      </c>
      <c r="E122" s="44" t="str">
        <f>Kategorie!E135</f>
        <v>AC Mor.Slavia</v>
      </c>
      <c r="F122" s="38">
        <f>Kategorie!F135</f>
        <v>1962</v>
      </c>
      <c r="G122" s="38" t="str">
        <f>Kategorie!G135</f>
        <v>ž</v>
      </c>
      <c r="H122" s="38">
        <f>Kategorie!H135</f>
        <v>0</v>
      </c>
      <c r="I122" s="45">
        <f>Kategorie!I135</f>
        <v>0.0447337962962963</v>
      </c>
      <c r="J122" s="46">
        <f>Kategorie!J135</f>
        <v>0</v>
      </c>
      <c r="K122" s="34">
        <f>Kategorie!K135</f>
        <v>0.004429088742207554</v>
      </c>
      <c r="L122" s="34">
        <f>I122-$I$4</f>
        <v>0.019918981481481485</v>
      </c>
      <c r="M122" s="47">
        <f>ROUND((L122/K122*1000),0)</f>
        <v>4497</v>
      </c>
    </row>
    <row r="123" spans="1:13" ht="12.75">
      <c r="A123" s="42">
        <f>ROW(C120)</f>
        <v>120</v>
      </c>
      <c r="B123" s="43">
        <f>Kategorie!B128</f>
        <v>77</v>
      </c>
      <c r="C123" s="44" t="str">
        <f>Kategorie!C128</f>
        <v>Stříbrný</v>
      </c>
      <c r="D123" s="44" t="str">
        <f>Kategorie!D128</f>
        <v>Rostislav</v>
      </c>
      <c r="E123" s="44" t="str">
        <f>Kategorie!E128</f>
        <v>MS Slavia Brno</v>
      </c>
      <c r="F123" s="38">
        <f>Kategorie!F128</f>
        <v>1952</v>
      </c>
      <c r="G123" s="38" t="str">
        <f>Kategorie!G128</f>
        <v>m60</v>
      </c>
      <c r="H123" s="38" t="str">
        <f>Kategorie!H128</f>
        <v>MD</v>
      </c>
      <c r="I123" s="45">
        <f>Kategorie!I128</f>
        <v>0.04482638888888889</v>
      </c>
      <c r="J123" s="46">
        <f>Kategorie!J128</f>
        <v>5</v>
      </c>
      <c r="K123" s="34">
        <f>Kategorie!K128</f>
        <v>0.004438256325632563</v>
      </c>
      <c r="L123" s="34">
        <f>I123-$I$4</f>
        <v>0.020011574074074074</v>
      </c>
      <c r="M123" s="47">
        <f>ROUND((L123/K123*1000),0)</f>
        <v>4509</v>
      </c>
    </row>
    <row r="124" spans="1:13" ht="12.75">
      <c r="A124" s="42">
        <f>ROW(C121)</f>
        <v>121</v>
      </c>
      <c r="B124" s="43">
        <f>Kategorie!B129</f>
        <v>99</v>
      </c>
      <c r="C124" s="44" t="str">
        <f>Kategorie!C129</f>
        <v>Sedláček</v>
      </c>
      <c r="D124" s="44" t="str">
        <f>Kategorie!D129</f>
        <v>Pavel</v>
      </c>
      <c r="E124" s="44" t="str">
        <f>Kategorie!E129</f>
        <v>AC Mor.Slavia</v>
      </c>
      <c r="F124" s="38">
        <f>Kategorie!F129</f>
        <v>1953</v>
      </c>
      <c r="G124" s="38" t="str">
        <f>Kategorie!G129</f>
        <v>m60</v>
      </c>
      <c r="H124" s="38" t="str">
        <f>Kategorie!H129</f>
        <v>MD</v>
      </c>
      <c r="I124" s="45">
        <f>Kategorie!I129</f>
        <v>0.04694444444444444</v>
      </c>
      <c r="J124" s="46">
        <f>Kategorie!J129</f>
        <v>4</v>
      </c>
      <c r="K124" s="34">
        <f>Kategorie!K129</f>
        <v>0.004647964796479648</v>
      </c>
      <c r="L124" s="34">
        <f>I124-$I$4</f>
        <v>0.022129629629629628</v>
      </c>
      <c r="M124" s="47">
        <f>ROUND((L124/K124*1000),0)</f>
        <v>4761</v>
      </c>
    </row>
    <row r="125" spans="1:13" ht="12.75">
      <c r="A125" s="42">
        <f>ROW(C122)</f>
        <v>122</v>
      </c>
      <c r="B125" s="43">
        <f>Kategorie!B110</f>
        <v>186</v>
      </c>
      <c r="C125" s="44" t="str">
        <f>Kategorie!C110</f>
        <v>Dražan</v>
      </c>
      <c r="D125" s="44" t="str">
        <f>Kategorie!D110</f>
        <v>Libor</v>
      </c>
      <c r="E125" s="44" t="str">
        <f>Kategorie!E110</f>
        <v>UNI Obrany</v>
      </c>
      <c r="F125" s="38">
        <f>Kategorie!F110</f>
        <v>1960</v>
      </c>
      <c r="G125" s="38" t="str">
        <f>Kategorie!G110</f>
        <v>m50</v>
      </c>
      <c r="H125" s="38" t="str">
        <f>Kategorie!H110</f>
        <v>MC</v>
      </c>
      <c r="I125" s="45">
        <f>Kategorie!I110</f>
        <v>0.04762731481481482</v>
      </c>
      <c r="J125" s="46">
        <f>Kategorie!J110</f>
        <v>1</v>
      </c>
      <c r="K125" s="34">
        <f>Kategorie!K110</f>
        <v>0.004715575724239091</v>
      </c>
      <c r="L125" s="34">
        <f>I125-$I$4</f>
        <v>0.022812500000000003</v>
      </c>
      <c r="M125" s="47">
        <f>ROUND((L125/K125*1000),0)</f>
        <v>4838</v>
      </c>
    </row>
    <row r="126" spans="1:13" ht="12.75">
      <c r="A126" s="42">
        <f>ROW(C123)</f>
        <v>123</v>
      </c>
      <c r="B126" s="43">
        <f>Kategorie!B77</f>
        <v>161</v>
      </c>
      <c r="C126" s="44" t="str">
        <f>Kategorie!C77</f>
        <v>Halbrštat</v>
      </c>
      <c r="D126" s="44" t="str">
        <f>Kategorie!D77</f>
        <v>Petr</v>
      </c>
      <c r="E126" s="44" t="str">
        <f>Kategorie!E77</f>
        <v>TK Znojmo</v>
      </c>
      <c r="F126" s="38">
        <f>Kategorie!F77</f>
        <v>1967</v>
      </c>
      <c r="G126" s="38" t="str">
        <f>Kategorie!G77</f>
        <v>m40</v>
      </c>
      <c r="H126" s="38" t="str">
        <f>Kategorie!H77</f>
        <v>MB</v>
      </c>
      <c r="I126" s="45">
        <f>Kategorie!I77</f>
        <v>0.048101851851851854</v>
      </c>
      <c r="J126" s="46">
        <f>Kategorie!J77</f>
        <v>1</v>
      </c>
      <c r="K126" s="34">
        <f>Kategorie!K77</f>
        <v>0.004762559589292263</v>
      </c>
      <c r="L126" s="34">
        <f>I126-$I$4</f>
        <v>0.02328703703703704</v>
      </c>
      <c r="M126" s="47">
        <f>ROUND((L126/K126*1000),0)</f>
        <v>4890</v>
      </c>
    </row>
    <row r="127" spans="1:13" ht="12.75">
      <c r="A127" s="42">
        <f>ROW(C124)</f>
        <v>124</v>
      </c>
      <c r="B127" s="43">
        <f>Kategorie!B50</f>
        <v>115</v>
      </c>
      <c r="C127" s="44" t="str">
        <f>Kategorie!C50</f>
        <v>Varga</v>
      </c>
      <c r="D127" s="44" t="str">
        <f>Kategorie!D50</f>
        <v>Ladislav</v>
      </c>
      <c r="E127" s="44" t="str">
        <f>Kategorie!E50</f>
        <v>Brno</v>
      </c>
      <c r="F127" s="38">
        <f>Kategorie!F50</f>
        <v>1984</v>
      </c>
      <c r="G127" s="38" t="str">
        <f>Kategorie!G50</f>
        <v>m</v>
      </c>
      <c r="H127" s="38" t="str">
        <f>Kategorie!H50</f>
        <v>MA</v>
      </c>
      <c r="I127" s="45">
        <f>Kategorie!I50</f>
        <v>0.05298611111111111</v>
      </c>
      <c r="J127" s="46">
        <f>Kategorie!J50</f>
        <v>1</v>
      </c>
      <c r="K127" s="34">
        <f>Kategorie!K50</f>
        <v>0.005246149614961496</v>
      </c>
      <c r="L127" s="34">
        <f>I127-$I$4</f>
        <v>0.028171296296296295</v>
      </c>
      <c r="M127" s="47">
        <f>ROUND((L127/K127*1000),0)</f>
        <v>5370</v>
      </c>
    </row>
    <row r="128" spans="1:13" ht="12.75">
      <c r="A128" s="42">
        <f>ROW(C125)</f>
        <v>125</v>
      </c>
      <c r="B128" s="43">
        <f>Kategorie!B111</f>
        <v>24</v>
      </c>
      <c r="C128" s="44" t="str">
        <f>Kategorie!C111</f>
        <v>Fusík</v>
      </c>
      <c r="D128" s="44" t="str">
        <f>Kategorie!D111</f>
        <v>Ján</v>
      </c>
      <c r="E128" s="44" t="str">
        <f>Kategorie!E111</f>
        <v>BBS Bratislava</v>
      </c>
      <c r="F128" s="38">
        <f>Kategorie!F111</f>
        <v>1958</v>
      </c>
      <c r="G128" s="38" t="str">
        <f>Kategorie!G111</f>
        <v>m50</v>
      </c>
      <c r="H128" s="38" t="str">
        <f>Kategorie!H111</f>
        <v>MC</v>
      </c>
      <c r="I128" s="45">
        <f>Kategorie!I111</f>
        <v>0.0577662037037037</v>
      </c>
      <c r="J128" s="46">
        <f>Kategorie!J111</f>
        <v>1</v>
      </c>
      <c r="K128" s="34">
        <f>Kategorie!K111</f>
        <v>0.0057194261092775945</v>
      </c>
      <c r="L128" s="34">
        <f>I128-$I$4</f>
        <v>0.03295138888888889</v>
      </c>
      <c r="M128" s="47">
        <f>ROUND((L128/K128*1000),0)</f>
        <v>5761</v>
      </c>
    </row>
    <row r="129" spans="1:13" ht="12.75">
      <c r="A129" s="42">
        <f>ROW(C126)</f>
        <v>126</v>
      </c>
      <c r="B129" s="43">
        <f>Kategorie!B130</f>
        <v>183</v>
      </c>
      <c r="C129" s="44" t="str">
        <f>Kategorie!C130</f>
        <v>Pfeiffer</v>
      </c>
      <c r="D129" s="44" t="str">
        <f>Kategorie!D130</f>
        <v>Josef</v>
      </c>
      <c r="E129" s="44" t="str">
        <f>Kategorie!E130</f>
        <v>LAC Harlekin</v>
      </c>
      <c r="F129" s="38">
        <f>Kategorie!F130</f>
        <v>1947</v>
      </c>
      <c r="G129" s="38" t="str">
        <f>Kategorie!G130</f>
        <v>m60</v>
      </c>
      <c r="H129" s="38" t="str">
        <f>Kategorie!H130</f>
        <v>MD</v>
      </c>
      <c r="I129" s="45">
        <f>Kategorie!I130</f>
        <v>0.06989583333333334</v>
      </c>
      <c r="J129" s="46">
        <f>Kategorie!J130</f>
        <v>3</v>
      </c>
      <c r="K129" s="34">
        <f>Kategorie!K130</f>
        <v>0.006920379537953796</v>
      </c>
      <c r="L129" s="34">
        <f>I129-$I$4</f>
        <v>0.04508101851851852</v>
      </c>
      <c r="M129" s="47">
        <f>ROUND((L129/K129*1000),0)</f>
        <v>6514</v>
      </c>
    </row>
    <row r="130" spans="1:13" ht="12.75">
      <c r="A130" s="5" t="str">
        <f>Kategorie!A136</f>
        <v>5.z. ZBP – 21.12.2013 „Předvánoční běh pod Pálavou“ </v>
      </c>
      <c r="B130" s="6"/>
      <c r="C130" s="6"/>
      <c r="D130" s="6"/>
      <c r="E130" s="6"/>
      <c r="F130" s="7"/>
      <c r="G130" s="7"/>
      <c r="H130" s="7"/>
      <c r="I130" s="40">
        <f>Kategorie!I136</f>
        <v>6.5</v>
      </c>
      <c r="J130" s="8" t="str">
        <f>Kategorie!J136</f>
        <v>km</v>
      </c>
      <c r="K130" s="9"/>
      <c r="L130" s="9"/>
      <c r="M130" s="5"/>
    </row>
    <row r="131" spans="1:13" ht="12.75">
      <c r="A131" s="42">
        <f>ROW(C1)</f>
        <v>1</v>
      </c>
      <c r="B131" s="43">
        <f>Kategorie!B138</f>
        <v>63</v>
      </c>
      <c r="C131" s="44" t="str">
        <f>Kategorie!C138</f>
        <v>Stránská</v>
      </c>
      <c r="D131" s="44" t="str">
        <f>Kategorie!D138</f>
        <v>Michaela</v>
      </c>
      <c r="E131" s="44" t="str">
        <f>Kategorie!E138</f>
        <v>Iscarex</v>
      </c>
      <c r="F131" s="38">
        <f>Kategorie!F138</f>
        <v>1997</v>
      </c>
      <c r="G131" s="38" t="str">
        <f>Kategorie!G138</f>
        <v>j</v>
      </c>
      <c r="H131" s="38" t="str">
        <f>Kategorie!H138</f>
        <v>ŽA</v>
      </c>
      <c r="I131" s="45">
        <f>Kategorie!I138</f>
        <v>0.01814814814814815</v>
      </c>
      <c r="J131" s="46">
        <f>Kategorie!J138</f>
        <v>30</v>
      </c>
      <c r="K131" s="34">
        <f>Kategorie!K138</f>
        <v>0.0027920227920227923</v>
      </c>
      <c r="L131" s="34">
        <f>I131-$I$131</f>
        <v>0</v>
      </c>
      <c r="M131" s="47">
        <f>ROUND((L131/K131*1000),0)</f>
        <v>0</v>
      </c>
    </row>
    <row r="132" spans="1:13" ht="12.75">
      <c r="A132" s="42">
        <f>ROW(C2)</f>
        <v>2</v>
      </c>
      <c r="B132" s="43">
        <f>Kategorie!B139</f>
        <v>65</v>
      </c>
      <c r="C132" s="44" t="str">
        <f>Kategorie!C139</f>
        <v>Stránská</v>
      </c>
      <c r="D132" s="44" t="str">
        <f>Kategorie!D139</f>
        <v>Adéla</v>
      </c>
      <c r="E132" s="44" t="str">
        <f>Kategorie!E139</f>
        <v>Iscarex</v>
      </c>
      <c r="F132" s="38">
        <f>Kategorie!F139</f>
        <v>1991</v>
      </c>
      <c r="G132" s="38" t="str">
        <f>Kategorie!G139</f>
        <v>ž</v>
      </c>
      <c r="H132" s="38" t="str">
        <f>Kategorie!H139</f>
        <v>ŽA</v>
      </c>
      <c r="I132" s="45">
        <f>Kategorie!I139</f>
        <v>0.018171296296296297</v>
      </c>
      <c r="J132" s="46">
        <f>Kategorie!J139</f>
        <v>25</v>
      </c>
      <c r="K132" s="34">
        <f>Kategorie!K139</f>
        <v>0.0027955840455840455</v>
      </c>
      <c r="L132" s="34">
        <f>I132-$I$131</f>
        <v>2.314814814814714E-05</v>
      </c>
      <c r="M132" s="47">
        <f>ROUND((L132/K132*1000),0)</f>
        <v>8</v>
      </c>
    </row>
    <row r="133" spans="1:13" ht="12.75">
      <c r="A133" s="42">
        <f>ROW(C3)</f>
        <v>3</v>
      </c>
      <c r="B133" s="43">
        <f>Kategorie!B140</f>
        <v>18</v>
      </c>
      <c r="C133" s="44" t="str">
        <f>Kategorie!C140</f>
        <v>Gánovská</v>
      </c>
      <c r="D133" s="44" t="str">
        <f>Kategorie!D140</f>
        <v>Patricia</v>
      </c>
      <c r="E133" s="44" t="str">
        <f>Kategorie!E140</f>
        <v>Sport T.Mritz</v>
      </c>
      <c r="F133" s="38">
        <f>Kategorie!F140</f>
        <v>1986</v>
      </c>
      <c r="G133" s="38" t="str">
        <f>Kategorie!G140</f>
        <v>ž</v>
      </c>
      <c r="H133" s="38" t="str">
        <f>Kategorie!H140</f>
        <v>ŽA</v>
      </c>
      <c r="I133" s="45">
        <f>Kategorie!I140</f>
        <v>0.018287037037037036</v>
      </c>
      <c r="J133" s="46">
        <f>Kategorie!J140</f>
        <v>21</v>
      </c>
      <c r="K133" s="34">
        <f>Kategorie!K140</f>
        <v>0.002813390313390313</v>
      </c>
      <c r="L133" s="34">
        <f>I133-$I$131</f>
        <v>0.00013888888888888631</v>
      </c>
      <c r="M133" s="47">
        <f>ROUND((L133/K133*1000),0)</f>
        <v>49</v>
      </c>
    </row>
    <row r="134" spans="1:13" ht="12.75">
      <c r="A134" s="42">
        <f>ROW(C4)</f>
        <v>4</v>
      </c>
      <c r="B134" s="43">
        <f>Kategorie!B141</f>
        <v>29</v>
      </c>
      <c r="C134" s="44" t="str">
        <f>Kategorie!C141</f>
        <v>Slaníková</v>
      </c>
      <c r="D134" s="44" t="str">
        <f>Kategorie!D141</f>
        <v>Adriana</v>
      </c>
      <c r="E134" s="44" t="str">
        <f>Kategorie!E141</f>
        <v>AK Hodonín</v>
      </c>
      <c r="F134" s="38">
        <f>Kategorie!F141</f>
        <v>1993</v>
      </c>
      <c r="G134" s="38" t="str">
        <f>Kategorie!G141</f>
        <v>ž</v>
      </c>
      <c r="H134" s="38" t="str">
        <f>Kategorie!H141</f>
        <v>ŽA</v>
      </c>
      <c r="I134" s="45">
        <f>Kategorie!I141</f>
        <v>0.019050925925925926</v>
      </c>
      <c r="J134" s="46">
        <f>Kategorie!J141</f>
        <v>18</v>
      </c>
      <c r="K134" s="34">
        <f>Kategorie!K141</f>
        <v>0.002930911680911681</v>
      </c>
      <c r="L134" s="34">
        <f>I134-$I$131</f>
        <v>0.0009027777777777767</v>
      </c>
      <c r="M134" s="47">
        <f>ROUND((L134/K134*1000),0)</f>
        <v>308</v>
      </c>
    </row>
    <row r="135" spans="1:13" ht="12.75">
      <c r="A135" s="42">
        <f>ROW(C5)</f>
        <v>5</v>
      </c>
      <c r="B135" s="43">
        <f>Kategorie!B142</f>
        <v>20</v>
      </c>
      <c r="C135" s="44" t="str">
        <f>Kategorie!C142</f>
        <v>Kociánová</v>
      </c>
      <c r="D135" s="44" t="str">
        <f>Kategorie!D142</f>
        <v>Jiřina</v>
      </c>
      <c r="E135" s="44" t="str">
        <f>Kategorie!E142</f>
        <v>nezařazen</v>
      </c>
      <c r="F135" s="38">
        <f>Kategorie!F142</f>
        <v>1981</v>
      </c>
      <c r="G135" s="38" t="str">
        <f>Kategorie!G142</f>
        <v>ž</v>
      </c>
      <c r="H135" s="38" t="str">
        <f>Kategorie!H142</f>
        <v>ŽA</v>
      </c>
      <c r="I135" s="45">
        <f>Kategorie!I142</f>
        <v>0.019444444444444445</v>
      </c>
      <c r="J135" s="46">
        <f>Kategorie!J142</f>
        <v>16</v>
      </c>
      <c r="K135" s="34">
        <f>Kategorie!K142</f>
        <v>0.0029914529914529917</v>
      </c>
      <c r="L135" s="34">
        <f>I135-$I$131</f>
        <v>0.0012962962962962954</v>
      </c>
      <c r="M135" s="47">
        <f>ROUND((L135/K135*1000),0)</f>
        <v>433</v>
      </c>
    </row>
    <row r="136" spans="1:13" ht="12.75">
      <c r="A136" s="42">
        <f>ROW(C6)</f>
        <v>6</v>
      </c>
      <c r="B136" s="43">
        <f>Kategorie!B151</f>
        <v>53</v>
      </c>
      <c r="C136" s="44" t="str">
        <f>Kategorie!C151</f>
        <v>Jančaříková</v>
      </c>
      <c r="D136" s="44" t="str">
        <f>Kategorie!D151</f>
        <v>Lenka</v>
      </c>
      <c r="E136" s="44" t="str">
        <f>Kategorie!E151</f>
        <v>AAC Brno</v>
      </c>
      <c r="F136" s="38">
        <f>Kategorie!F151</f>
        <v>1970</v>
      </c>
      <c r="G136" s="38" t="str">
        <f>Kategorie!G151</f>
        <v>ž35</v>
      </c>
      <c r="H136" s="38" t="str">
        <f>Kategorie!H151</f>
        <v>ŽB</v>
      </c>
      <c r="I136" s="45">
        <f>Kategorie!I151</f>
        <v>0.01951388888888889</v>
      </c>
      <c r="J136" s="46">
        <f>Kategorie!J151</f>
        <v>30</v>
      </c>
      <c r="K136" s="34">
        <f>Kategorie!K151</f>
        <v>0.003002136752136752</v>
      </c>
      <c r="L136" s="34">
        <f>I136-$I$131</f>
        <v>0.0013657407407407403</v>
      </c>
      <c r="M136" s="47">
        <f>ROUND((L136/K136*1000),0)</f>
        <v>455</v>
      </c>
    </row>
    <row r="137" spans="1:13" ht="12.75">
      <c r="A137" s="42">
        <f>ROW(C7)</f>
        <v>7</v>
      </c>
      <c r="B137" s="43">
        <f>Kategorie!B143</f>
        <v>32</v>
      </c>
      <c r="C137" s="44" t="str">
        <f>Kategorie!C143</f>
        <v>Vévodová</v>
      </c>
      <c r="D137" s="44" t="str">
        <f>Kategorie!D143</f>
        <v>Martina</v>
      </c>
      <c r="E137" s="44" t="str">
        <f>Kategorie!E143</f>
        <v>AK Perná</v>
      </c>
      <c r="F137" s="38">
        <f>Kategorie!F143</f>
        <v>1990</v>
      </c>
      <c r="G137" s="38" t="str">
        <f>Kategorie!G143</f>
        <v>ž</v>
      </c>
      <c r="H137" s="38" t="str">
        <f>Kategorie!H143</f>
        <v>ŽA</v>
      </c>
      <c r="I137" s="45">
        <f>Kategorie!I143</f>
        <v>0.019664351851851853</v>
      </c>
      <c r="J137" s="46">
        <f>Kategorie!J143</f>
        <v>15</v>
      </c>
      <c r="K137" s="34">
        <f>Kategorie!K143</f>
        <v>0.0030252849002849005</v>
      </c>
      <c r="L137" s="34">
        <f>I137-$I$131</f>
        <v>0.0015162037037037036</v>
      </c>
      <c r="M137" s="47">
        <f>ROUND((L137/K137*1000),0)</f>
        <v>501</v>
      </c>
    </row>
    <row r="138" spans="1:13" ht="12.75">
      <c r="A138" s="42">
        <f>ROW(C8)</f>
        <v>8</v>
      </c>
      <c r="B138" s="43">
        <f>Kategorie!B152</f>
        <v>133</v>
      </c>
      <c r="C138" s="44" t="str">
        <f>Kategorie!C152</f>
        <v>Doubková</v>
      </c>
      <c r="D138" s="44" t="str">
        <f>Kategorie!D152</f>
        <v>Katka</v>
      </c>
      <c r="E138" s="44" t="str">
        <f>Kategorie!E152</f>
        <v>AK Perná</v>
      </c>
      <c r="F138" s="38">
        <f>Kategorie!F152</f>
        <v>1972</v>
      </c>
      <c r="G138" s="38" t="str">
        <f>Kategorie!G152</f>
        <v>ž35</v>
      </c>
      <c r="H138" s="38" t="str">
        <f>Kategorie!H152</f>
        <v>ŽB</v>
      </c>
      <c r="I138" s="45">
        <f>Kategorie!I152</f>
        <v>0.01972222222222222</v>
      </c>
      <c r="J138" s="46">
        <f>Kategorie!J152</f>
        <v>25</v>
      </c>
      <c r="K138" s="34">
        <f>Kategorie!K152</f>
        <v>0.003034188034188034</v>
      </c>
      <c r="L138" s="34">
        <f>I138-$I$131</f>
        <v>0.0015740740740740715</v>
      </c>
      <c r="M138" s="47">
        <f>ROUND((L138/K138*1000),0)</f>
        <v>519</v>
      </c>
    </row>
    <row r="139" spans="1:13" ht="12.75">
      <c r="A139" s="42">
        <f>ROW(C9)</f>
        <v>9</v>
      </c>
      <c r="B139" s="43">
        <f>Kategorie!B153</f>
        <v>79</v>
      </c>
      <c r="C139" s="44" t="str">
        <f>Kategorie!C153</f>
        <v>Hanáková</v>
      </c>
      <c r="D139" s="44" t="str">
        <f>Kategorie!D153</f>
        <v>Miroslava</v>
      </c>
      <c r="E139" s="44" t="str">
        <f>Kategorie!E153</f>
        <v>SK Bučovice</v>
      </c>
      <c r="F139" s="38">
        <f>Kategorie!F153</f>
        <v>1966</v>
      </c>
      <c r="G139" s="38" t="str">
        <f>Kategorie!G153</f>
        <v>ž45</v>
      </c>
      <c r="H139" s="38" t="str">
        <f>Kategorie!H153</f>
        <v>ŽB</v>
      </c>
      <c r="I139" s="45">
        <f>Kategorie!I153</f>
        <v>0.020196759259259258</v>
      </c>
      <c r="J139" s="46">
        <f>Kategorie!J153</f>
        <v>21</v>
      </c>
      <c r="K139" s="34">
        <f>Kategorie!K153</f>
        <v>0.003107193732193732</v>
      </c>
      <c r="L139" s="34">
        <f>I139-$I$131</f>
        <v>0.0020486111111111087</v>
      </c>
      <c r="M139" s="47">
        <f>ROUND((L139/K139*1000),0)</f>
        <v>659</v>
      </c>
    </row>
    <row r="140" spans="1:13" ht="12.75">
      <c r="A140" s="42">
        <f>ROW(C10)</f>
        <v>10</v>
      </c>
      <c r="B140" s="43">
        <f>Kategorie!B144</f>
        <v>119</v>
      </c>
      <c r="C140" s="44" t="str">
        <f>Kategorie!C144</f>
        <v>Kadlecová</v>
      </c>
      <c r="D140" s="44" t="str">
        <f>Kategorie!D144</f>
        <v>Lucie</v>
      </c>
      <c r="E140" s="44" t="str">
        <f>Kategorie!E144</f>
        <v>TJ SK Radostice</v>
      </c>
      <c r="F140" s="38">
        <f>Kategorie!F144</f>
        <v>1986</v>
      </c>
      <c r="G140" s="38" t="str">
        <f>Kategorie!G144</f>
        <v>ž</v>
      </c>
      <c r="H140" s="38" t="str">
        <f>Kategorie!H144</f>
        <v>ŽA</v>
      </c>
      <c r="I140" s="45">
        <f>Kategorie!I144</f>
        <v>0.020266203703703703</v>
      </c>
      <c r="J140" s="46">
        <f>Kategorie!J144</f>
        <v>14</v>
      </c>
      <c r="K140" s="34">
        <f>Kategorie!K144</f>
        <v>0.003117877492877493</v>
      </c>
      <c r="L140" s="34">
        <f>I140-$I$131</f>
        <v>0.0021180555555555536</v>
      </c>
      <c r="M140" s="47">
        <f>ROUND((L140/K140*1000),0)</f>
        <v>679</v>
      </c>
    </row>
    <row r="141" spans="1:13" ht="12.75">
      <c r="A141" s="42">
        <f>ROW(C11)</f>
        <v>11</v>
      </c>
      <c r="B141" s="43">
        <f>Kategorie!B154</f>
        <v>86</v>
      </c>
      <c r="C141" s="44" t="str">
        <f>Kategorie!C154</f>
        <v>Martincová</v>
      </c>
      <c r="D141" s="44" t="str">
        <f>Kategorie!D154</f>
        <v>Ivana</v>
      </c>
      <c r="E141" s="44" t="str">
        <f>Kategorie!E154</f>
        <v>Mor.Slavia Brno</v>
      </c>
      <c r="F141" s="38">
        <f>Kategorie!F154</f>
        <v>1963</v>
      </c>
      <c r="G141" s="38" t="str">
        <f>Kategorie!G154</f>
        <v>ž45</v>
      </c>
      <c r="H141" s="38" t="str">
        <f>Kategorie!H154</f>
        <v>ŽB</v>
      </c>
      <c r="I141" s="45">
        <f>Kategorie!I154</f>
        <v>0.020497685185185185</v>
      </c>
      <c r="J141" s="46">
        <f>Kategorie!J154</f>
        <v>18</v>
      </c>
      <c r="K141" s="34">
        <f>Kategorie!K154</f>
        <v>0.0031534900284900286</v>
      </c>
      <c r="L141" s="34">
        <f>I141-$I$131</f>
        <v>0.0023495370370370354</v>
      </c>
      <c r="M141" s="47">
        <f>ROUND((L141/K141*1000),0)</f>
        <v>745</v>
      </c>
    </row>
    <row r="142" spans="1:13" ht="12.75">
      <c r="A142" s="42">
        <f>ROW(C12)</f>
        <v>12</v>
      </c>
      <c r="B142" s="43">
        <f>Kategorie!B155</f>
        <v>50</v>
      </c>
      <c r="C142" s="44" t="str">
        <f>Kategorie!C155</f>
        <v>Hynštová</v>
      </c>
      <c r="D142" s="44" t="str">
        <f>Kategorie!D155</f>
        <v>Marie</v>
      </c>
      <c r="E142" s="44" t="str">
        <f>Kategorie!E155</f>
        <v>AK Drnovice</v>
      </c>
      <c r="F142" s="38">
        <f>Kategorie!F155</f>
        <v>1957</v>
      </c>
      <c r="G142" s="38" t="str">
        <f>Kategorie!G155</f>
        <v>ž55</v>
      </c>
      <c r="H142" s="38" t="str">
        <f>Kategorie!H155</f>
        <v>ŽB</v>
      </c>
      <c r="I142" s="45">
        <f>Kategorie!I155</f>
        <v>0.020636574074074075</v>
      </c>
      <c r="J142" s="46">
        <f>Kategorie!J155</f>
        <v>16</v>
      </c>
      <c r="K142" s="34">
        <f>Kategorie!K155</f>
        <v>0.00317485754985755</v>
      </c>
      <c r="L142" s="34">
        <f>I142-$I$131</f>
        <v>0.002488425925925925</v>
      </c>
      <c r="M142" s="47">
        <f>ROUND((L142/K142*1000),0)</f>
        <v>784</v>
      </c>
    </row>
    <row r="143" spans="1:13" ht="12.75">
      <c r="A143" s="42">
        <f>ROW(C13)</f>
        <v>13</v>
      </c>
      <c r="B143" s="43">
        <f>Kategorie!B145</f>
        <v>68</v>
      </c>
      <c r="C143" s="44" t="str">
        <f>Kategorie!C145</f>
        <v>Michálková</v>
      </c>
      <c r="D143" s="44" t="str">
        <f>Kategorie!D145</f>
        <v>Renata</v>
      </c>
      <c r="E143" s="44" t="str">
        <f>Kategorie!E145</f>
        <v>Slovan Luhačovice</v>
      </c>
      <c r="F143" s="38">
        <f>Kategorie!F145</f>
        <v>1981</v>
      </c>
      <c r="G143" s="38" t="str">
        <f>Kategorie!G145</f>
        <v>ž</v>
      </c>
      <c r="H143" s="38" t="str">
        <f>Kategorie!H145</f>
        <v>ŽA</v>
      </c>
      <c r="I143" s="45">
        <f>Kategorie!I145</f>
        <v>0.021203703703703704</v>
      </c>
      <c r="J143" s="46">
        <f>Kategorie!J145</f>
        <v>13</v>
      </c>
      <c r="K143" s="34">
        <f>Kategorie!K145</f>
        <v>0.0032621082621082623</v>
      </c>
      <c r="L143" s="34">
        <f>I143-$I$131</f>
        <v>0.0030555555555555544</v>
      </c>
      <c r="M143" s="47">
        <f>ROUND((L143/K143*1000),0)</f>
        <v>937</v>
      </c>
    </row>
    <row r="144" spans="1:13" ht="12.75">
      <c r="A144" s="42">
        <f>ROW(C14)</f>
        <v>14</v>
      </c>
      <c r="B144" s="43">
        <f>Kategorie!B156</f>
        <v>55</v>
      </c>
      <c r="C144" s="44" t="str">
        <f>Kategorie!C156</f>
        <v>Durnová</v>
      </c>
      <c r="D144" s="44" t="str">
        <f>Kategorie!D156</f>
        <v>Marta</v>
      </c>
      <c r="E144" s="44" t="str">
        <f>Kategorie!E156</f>
        <v>Antalis Veselí</v>
      </c>
      <c r="F144" s="38">
        <f>Kategorie!F156</f>
        <v>1964</v>
      </c>
      <c r="G144" s="38" t="str">
        <f>Kategorie!G156</f>
        <v>ž45</v>
      </c>
      <c r="H144" s="38" t="str">
        <f>Kategorie!H156</f>
        <v>ŽB</v>
      </c>
      <c r="I144" s="45">
        <f>Kategorie!I156</f>
        <v>0.02133101851851852</v>
      </c>
      <c r="J144" s="46">
        <f>Kategorie!J156</f>
        <v>15</v>
      </c>
      <c r="K144" s="34">
        <f>Kategorie!K156</f>
        <v>0.003281695156695157</v>
      </c>
      <c r="L144" s="34">
        <f>I144-$I$131</f>
        <v>0.0031828703703703706</v>
      </c>
      <c r="M144" s="47">
        <f>ROUND((L144/K144*1000),0)</f>
        <v>970</v>
      </c>
    </row>
    <row r="145" spans="1:13" ht="12.75">
      <c r="A145" s="42">
        <f>ROW(C15)</f>
        <v>15</v>
      </c>
      <c r="B145" s="43">
        <f>Kategorie!B157</f>
        <v>6</v>
      </c>
      <c r="C145" s="44" t="str">
        <f>Kategorie!C157</f>
        <v>Topinková</v>
      </c>
      <c r="D145" s="44" t="str">
        <f>Kategorie!D157</f>
        <v>Lenka</v>
      </c>
      <c r="E145" s="44" t="str">
        <f>Kategorie!E157</f>
        <v>AC Mor.Slavia</v>
      </c>
      <c r="F145" s="38">
        <f>Kategorie!F157</f>
        <v>1976</v>
      </c>
      <c r="G145" s="38" t="str">
        <f>Kategorie!G157</f>
        <v>ž35</v>
      </c>
      <c r="H145" s="38" t="str">
        <f>Kategorie!H157</f>
        <v>ŽB</v>
      </c>
      <c r="I145" s="45">
        <f>Kategorie!I157</f>
        <v>0.021458333333333333</v>
      </c>
      <c r="J145" s="46">
        <f>Kategorie!J157</f>
        <v>14</v>
      </c>
      <c r="K145" s="34">
        <f>Kategorie!K157</f>
        <v>0.003301282051282051</v>
      </c>
      <c r="L145" s="34">
        <f>I145-$I$131</f>
        <v>0.0033101851851851834</v>
      </c>
      <c r="M145" s="47">
        <f>ROUND((L145/K145*1000),0)</f>
        <v>1003</v>
      </c>
    </row>
    <row r="146" spans="1:13" ht="12.75">
      <c r="A146" s="42">
        <f>ROW(C16)</f>
        <v>16</v>
      </c>
      <c r="B146" s="43">
        <f>Kategorie!B158</f>
        <v>149</v>
      </c>
      <c r="C146" s="44" t="str">
        <f>Kategorie!C158</f>
        <v>Žákovská</v>
      </c>
      <c r="D146" s="44" t="str">
        <f>Kategorie!D158</f>
        <v>Alena</v>
      </c>
      <c r="E146" s="44" t="str">
        <f>Kategorie!E158</f>
        <v>Horizont Blansko</v>
      </c>
      <c r="F146" s="38">
        <f>Kategorie!F158</f>
        <v>1962</v>
      </c>
      <c r="G146" s="38" t="str">
        <f>Kategorie!G158</f>
        <v>ž45</v>
      </c>
      <c r="H146" s="38" t="str">
        <f>Kategorie!H158</f>
        <v>ŽB</v>
      </c>
      <c r="I146" s="45">
        <f>Kategorie!I158</f>
        <v>0.022511574074074073</v>
      </c>
      <c r="J146" s="46">
        <f>Kategorie!J158</f>
        <v>13</v>
      </c>
      <c r="K146" s="34">
        <f>Kategorie!K158</f>
        <v>0.003463319088319088</v>
      </c>
      <c r="L146" s="34">
        <f>I146-$I$131</f>
        <v>0.004363425925925923</v>
      </c>
      <c r="M146" s="47">
        <f>ROUND((L146/K146*1000),0)</f>
        <v>1260</v>
      </c>
    </row>
    <row r="147" spans="1:13" ht="12.75">
      <c r="A147" s="42">
        <f>ROW(C17)</f>
        <v>17</v>
      </c>
      <c r="B147" s="43">
        <f>Kategorie!B146</f>
        <v>137</v>
      </c>
      <c r="C147" s="44" t="str">
        <f>Kategorie!C146</f>
        <v>Kraus</v>
      </c>
      <c r="D147" s="44" t="str">
        <f>Kategorie!D146</f>
        <v>Jennifer</v>
      </c>
      <c r="E147" s="44" t="str">
        <f>Kategorie!E146</f>
        <v>LAC Harlekin</v>
      </c>
      <c r="F147" s="38">
        <f>Kategorie!F146</f>
        <v>1985</v>
      </c>
      <c r="G147" s="38" t="str">
        <f>Kategorie!G146</f>
        <v>ž</v>
      </c>
      <c r="H147" s="38" t="str">
        <f>Kategorie!H146</f>
        <v>ŽA</v>
      </c>
      <c r="I147" s="45">
        <f>Kategorie!I146</f>
        <v>0.022766203703703705</v>
      </c>
      <c r="J147" s="46">
        <f>Kategorie!J146</f>
        <v>12</v>
      </c>
      <c r="K147" s="34">
        <f>Kategorie!K146</f>
        <v>0.0035024928774928777</v>
      </c>
      <c r="L147" s="34">
        <f>I147-$I$131</f>
        <v>0.004618055555555556</v>
      </c>
      <c r="M147" s="47">
        <f>ROUND((L147/K147*1000),0)</f>
        <v>1319</v>
      </c>
    </row>
    <row r="148" spans="1:13" ht="12.75">
      <c r="A148" s="42">
        <f>ROW(C18)</f>
        <v>18</v>
      </c>
      <c r="B148" s="43">
        <f>Kategorie!B147</f>
        <v>162</v>
      </c>
      <c r="C148" s="44" t="str">
        <f>Kategorie!C147</f>
        <v>Pluháčková</v>
      </c>
      <c r="D148" s="44" t="str">
        <f>Kategorie!D147</f>
        <v>Eva</v>
      </c>
      <c r="E148" s="44" t="str">
        <f>Kategorie!E147</f>
        <v>AC Senetářov</v>
      </c>
      <c r="F148" s="38">
        <f>Kategorie!F147</f>
        <v>1987</v>
      </c>
      <c r="G148" s="38" t="str">
        <f>Kategorie!G147</f>
        <v>ž</v>
      </c>
      <c r="H148" s="38" t="str">
        <f>Kategorie!H147</f>
        <v>ŽA</v>
      </c>
      <c r="I148" s="45">
        <f>Kategorie!I147</f>
        <v>0.022962962962962963</v>
      </c>
      <c r="J148" s="46">
        <f>Kategorie!J147</f>
        <v>11</v>
      </c>
      <c r="K148" s="34">
        <f>Kategorie!K147</f>
        <v>0.003532763532763533</v>
      </c>
      <c r="L148" s="34">
        <f>I148-$I$131</f>
        <v>0.0048148148148148134</v>
      </c>
      <c r="M148" s="47">
        <f>ROUND((L148/K148*1000),0)</f>
        <v>1363</v>
      </c>
    </row>
    <row r="149" spans="1:13" ht="12.75">
      <c r="A149" s="42">
        <f>ROW(C19)</f>
        <v>19</v>
      </c>
      <c r="B149" s="43">
        <f>Kategorie!B184</f>
        <v>67</v>
      </c>
      <c r="C149" s="44" t="str">
        <f>Kategorie!C184</f>
        <v>Haberland</v>
      </c>
      <c r="D149" s="44" t="str">
        <f>Kategorie!D184</f>
        <v>Jan</v>
      </c>
      <c r="E149" s="44" t="str">
        <f>Kategorie!E184</f>
        <v>nezařazen</v>
      </c>
      <c r="F149" s="38">
        <f>Kategorie!F184</f>
        <v>1942</v>
      </c>
      <c r="G149" s="38" t="str">
        <f>Kategorie!G184</f>
        <v>m70</v>
      </c>
      <c r="H149" s="38">
        <f>Kategorie!H184</f>
        <v>0</v>
      </c>
      <c r="I149" s="45">
        <f>Kategorie!I184</f>
        <v>0.023310185185185184</v>
      </c>
      <c r="J149" s="46">
        <f>Kategorie!J184</f>
        <v>0</v>
      </c>
      <c r="K149" s="34">
        <f>Kategorie!K184</f>
        <v>0.003586182336182336</v>
      </c>
      <c r="L149" s="34">
        <f>I149-$I$131</f>
        <v>0.005162037037037034</v>
      </c>
      <c r="M149" s="47">
        <f>ROUND((L149/K149*1000),0)</f>
        <v>1439</v>
      </c>
    </row>
    <row r="150" spans="1:13" ht="12.75">
      <c r="A150" s="42">
        <f>ROW(C20)</f>
        <v>20</v>
      </c>
      <c r="B150" s="43">
        <f>Kategorie!B159</f>
        <v>153</v>
      </c>
      <c r="C150" s="44" t="str">
        <f>Kategorie!C159</f>
        <v>Dvořáková</v>
      </c>
      <c r="D150" s="44" t="str">
        <f>Kategorie!D159</f>
        <v>Eva</v>
      </c>
      <c r="E150" s="44" t="str">
        <f>Kategorie!E159</f>
        <v>Prostějov</v>
      </c>
      <c r="F150" s="38">
        <f>Kategorie!F159</f>
        <v>1955</v>
      </c>
      <c r="G150" s="38" t="str">
        <f>Kategorie!G159</f>
        <v>ž55</v>
      </c>
      <c r="H150" s="38" t="str">
        <f>Kategorie!H159</f>
        <v>ŽB</v>
      </c>
      <c r="I150" s="45">
        <f>Kategorie!I159</f>
        <v>0.02347222222222222</v>
      </c>
      <c r="J150" s="46">
        <f>Kategorie!J159</f>
        <v>12</v>
      </c>
      <c r="K150" s="34">
        <f>Kategorie!K159</f>
        <v>0.003611111111111111</v>
      </c>
      <c r="L150" s="34">
        <f>I150-$I$131</f>
        <v>0.005324074074074071</v>
      </c>
      <c r="M150" s="47">
        <f>ROUND((L150/K150*1000),0)</f>
        <v>1474</v>
      </c>
    </row>
    <row r="151" spans="1:13" ht="12.75">
      <c r="A151" s="42">
        <f>ROW(C21)</f>
        <v>21</v>
      </c>
      <c r="B151" s="43">
        <f>Kategorie!B160</f>
        <v>82</v>
      </c>
      <c r="C151" s="44" t="str">
        <f>Kategorie!C160</f>
        <v>Volavá</v>
      </c>
      <c r="D151" s="44" t="str">
        <f>Kategorie!D160</f>
        <v>Ivana</v>
      </c>
      <c r="E151" s="44" t="str">
        <f>Kategorie!E160</f>
        <v>Fitonline</v>
      </c>
      <c r="F151" s="38">
        <f>Kategorie!F160</f>
        <v>1964</v>
      </c>
      <c r="G151" s="38" t="str">
        <f>Kategorie!G160</f>
        <v>ž45</v>
      </c>
      <c r="H151" s="38" t="str">
        <f>Kategorie!H160</f>
        <v>ŽB</v>
      </c>
      <c r="I151" s="45">
        <f>Kategorie!I160</f>
        <v>0.023622685185185184</v>
      </c>
      <c r="J151" s="46">
        <f>Kategorie!J160</f>
        <v>11</v>
      </c>
      <c r="K151" s="34">
        <f>Kategorie!K160</f>
        <v>0.003634259259259259</v>
      </c>
      <c r="L151" s="34">
        <f>I151-$I$131</f>
        <v>0.005474537037037035</v>
      </c>
      <c r="M151" s="47">
        <f>ROUND((L151/K151*1000),0)</f>
        <v>1506</v>
      </c>
    </row>
    <row r="152" spans="1:13" ht="12.75">
      <c r="A152" s="42">
        <f>ROW(C22)</f>
        <v>22</v>
      </c>
      <c r="B152" s="43">
        <f>Kategorie!B161</f>
        <v>107</v>
      </c>
      <c r="C152" s="44" t="str">
        <f>Kategorie!C161</f>
        <v>Studníčková</v>
      </c>
      <c r="D152" s="44" t="str">
        <f>Kategorie!D161</f>
        <v>Alice</v>
      </c>
      <c r="E152" s="44" t="str">
        <f>Kategorie!E161</f>
        <v>STS Chvojkovice</v>
      </c>
      <c r="F152" s="38">
        <f>Kategorie!F161</f>
        <v>1970</v>
      </c>
      <c r="G152" s="38" t="str">
        <f>Kategorie!G161</f>
        <v>ž35</v>
      </c>
      <c r="H152" s="38" t="str">
        <f>Kategorie!H161</f>
        <v>ŽB</v>
      </c>
      <c r="I152" s="45">
        <f>Kategorie!I161</f>
        <v>0.02380787037037037</v>
      </c>
      <c r="J152" s="46">
        <f>Kategorie!J161</f>
        <v>10</v>
      </c>
      <c r="K152" s="34">
        <f>Kategorie!K161</f>
        <v>0.003662749287749288</v>
      </c>
      <c r="L152" s="34">
        <f>I152-$I$131</f>
        <v>0.005659722222222222</v>
      </c>
      <c r="M152" s="47">
        <f>ROUND((L152/K152*1000),0)</f>
        <v>1545</v>
      </c>
    </row>
    <row r="153" spans="1:13" ht="12.75">
      <c r="A153" s="42">
        <f>ROW(C23)</f>
        <v>23</v>
      </c>
      <c r="B153" s="43">
        <f>Kategorie!B162</f>
        <v>108</v>
      </c>
      <c r="C153" s="44" t="str">
        <f>Kategorie!C162</f>
        <v>Vávrová</v>
      </c>
      <c r="D153" s="44" t="str">
        <f>Kategorie!D162</f>
        <v>Anna</v>
      </c>
      <c r="E153" s="44" t="str">
        <f>Kategorie!E162</f>
        <v>Hrušovany u Brna</v>
      </c>
      <c r="F153" s="38">
        <f>Kategorie!F162</f>
        <v>1972</v>
      </c>
      <c r="G153" s="38" t="str">
        <f>Kategorie!G162</f>
        <v>ž35</v>
      </c>
      <c r="H153" s="38" t="str">
        <f>Kategorie!H162</f>
        <v>ŽB</v>
      </c>
      <c r="I153" s="45">
        <f>Kategorie!I162</f>
        <v>0.02383101851851852</v>
      </c>
      <c r="J153" s="46">
        <f>Kategorie!J162</f>
        <v>9</v>
      </c>
      <c r="K153" s="34">
        <f>Kategorie!K162</f>
        <v>0.0036663105413105414</v>
      </c>
      <c r="L153" s="34">
        <f>I153-$I$131</f>
        <v>0.005682870370370369</v>
      </c>
      <c r="M153" s="47">
        <f>ROUND((L153/K153*1000),0)</f>
        <v>1550</v>
      </c>
    </row>
    <row r="154" spans="1:13" ht="12.75">
      <c r="A154" s="42">
        <f>ROW(C24)</f>
        <v>24</v>
      </c>
      <c r="B154" s="43">
        <f>Kategorie!B163</f>
        <v>96</v>
      </c>
      <c r="C154" s="44" t="str">
        <f>Kategorie!C163</f>
        <v>Bohdálková</v>
      </c>
      <c r="D154" s="44" t="str">
        <f>Kategorie!D163</f>
        <v>Jolana</v>
      </c>
      <c r="E154" s="44" t="str">
        <f>Kategorie!E163</f>
        <v>Fitnes freedom</v>
      </c>
      <c r="F154" s="38">
        <f>Kategorie!F163</f>
        <v>1974</v>
      </c>
      <c r="G154" s="38" t="str">
        <f>Kategorie!G163</f>
        <v>ž35</v>
      </c>
      <c r="H154" s="38" t="str">
        <f>Kategorie!H163</f>
        <v>ŽB</v>
      </c>
      <c r="I154" s="45">
        <f>Kategorie!I163</f>
        <v>0.023854166666666666</v>
      </c>
      <c r="J154" s="46">
        <f>Kategorie!J163</f>
        <v>8</v>
      </c>
      <c r="K154" s="34">
        <f>Kategorie!K163</f>
        <v>0.0036698717948717946</v>
      </c>
      <c r="L154" s="34">
        <f>I154-$I$131</f>
        <v>0.0057060185185185165</v>
      </c>
      <c r="M154" s="47">
        <f>ROUND((L154/K154*1000),0)</f>
        <v>1555</v>
      </c>
    </row>
    <row r="155" spans="1:13" ht="12.75">
      <c r="A155" s="42">
        <f>ROW(C25)</f>
        <v>25</v>
      </c>
      <c r="B155" s="43">
        <f>Kategorie!B164</f>
        <v>176</v>
      </c>
      <c r="C155" s="44" t="str">
        <f>Kategorie!C164</f>
        <v>Froeschl</v>
      </c>
      <c r="D155" s="44" t="str">
        <f>Kategorie!D164</f>
        <v>Maria</v>
      </c>
      <c r="E155" s="44" t="str">
        <f>Kategorie!E164</f>
        <v>LAC Harlekin</v>
      </c>
      <c r="F155" s="38">
        <f>Kategorie!F164</f>
        <v>1968</v>
      </c>
      <c r="G155" s="38" t="str">
        <f>Kategorie!G164</f>
        <v>ž45</v>
      </c>
      <c r="H155" s="38" t="str">
        <f>Kategorie!H164</f>
        <v>ŽB</v>
      </c>
      <c r="I155" s="45">
        <f>Kategorie!I164</f>
        <v>0.024016203703703703</v>
      </c>
      <c r="J155" s="46">
        <f>Kategorie!J164</f>
        <v>7</v>
      </c>
      <c r="K155" s="34">
        <f>Kategorie!K164</f>
        <v>0.00369480056980057</v>
      </c>
      <c r="L155" s="34">
        <f>I155-$I$131</f>
        <v>0.0058680555555555534</v>
      </c>
      <c r="M155" s="47">
        <f>ROUND((L155/K155*1000),0)</f>
        <v>1588</v>
      </c>
    </row>
    <row r="156" spans="1:13" ht="12.75">
      <c r="A156" s="42">
        <f>ROW(C26)</f>
        <v>26</v>
      </c>
      <c r="B156" s="43">
        <f>Kategorie!B148</f>
        <v>44</v>
      </c>
      <c r="C156" s="44" t="str">
        <f>Kategorie!C148</f>
        <v>Bartáková</v>
      </c>
      <c r="D156" s="44" t="str">
        <f>Kategorie!D148</f>
        <v>Helena</v>
      </c>
      <c r="E156" s="44" t="str">
        <f>Kategorie!E148</f>
        <v>Vítkovice</v>
      </c>
      <c r="F156" s="38">
        <f>Kategorie!F148</f>
        <v>1986</v>
      </c>
      <c r="G156" s="38" t="str">
        <f>Kategorie!G148</f>
        <v>ž</v>
      </c>
      <c r="H156" s="38" t="str">
        <f>Kategorie!H148</f>
        <v>ŽA</v>
      </c>
      <c r="I156" s="45">
        <f>Kategorie!I148</f>
        <v>0.024074074074074074</v>
      </c>
      <c r="J156" s="46">
        <f>Kategorie!J148</f>
        <v>10</v>
      </c>
      <c r="K156" s="34">
        <f>Kategorie!K148</f>
        <v>0.003703703703703704</v>
      </c>
      <c r="L156" s="34">
        <f>I156-$I$131</f>
        <v>0.005925925925925925</v>
      </c>
      <c r="M156" s="47">
        <f>ROUND((L156/K156*1000),0)</f>
        <v>1600</v>
      </c>
    </row>
    <row r="157" spans="1:13" ht="12.75">
      <c r="A157" s="42">
        <f>ROW(C27)</f>
        <v>27</v>
      </c>
      <c r="B157" s="43">
        <f>Kategorie!B149</f>
        <v>155</v>
      </c>
      <c r="C157" s="44" t="str">
        <f>Kategorie!C149</f>
        <v>Březnová</v>
      </c>
      <c r="D157" s="44" t="str">
        <f>Kategorie!D149</f>
        <v>Klára</v>
      </c>
      <c r="E157" s="44" t="str">
        <f>Kategorie!E149</f>
        <v>TJ Spartak Trebíč</v>
      </c>
      <c r="F157" s="38">
        <f>Kategorie!F149</f>
        <v>1993</v>
      </c>
      <c r="G157" s="38" t="str">
        <f>Kategorie!G149</f>
        <v>ž</v>
      </c>
      <c r="H157" s="38" t="str">
        <f>Kategorie!H149</f>
        <v>ŽA</v>
      </c>
      <c r="I157" s="45">
        <f>Kategorie!I149</f>
        <v>0.024733796296296295</v>
      </c>
      <c r="J157" s="46">
        <f>Kategorie!J149</f>
        <v>9</v>
      </c>
      <c r="K157" s="34">
        <f>Kategorie!K149</f>
        <v>0.00380519943019943</v>
      </c>
      <c r="L157" s="34">
        <f>I157-$I$131</f>
        <v>0.006585648148148146</v>
      </c>
      <c r="M157" s="47">
        <f>ROUND((L157/K157*1000),0)</f>
        <v>1731</v>
      </c>
    </row>
    <row r="158" spans="1:13" ht="12.75">
      <c r="A158" s="42">
        <f>ROW(C28)</f>
        <v>28</v>
      </c>
      <c r="B158" s="43">
        <f>Kategorie!B165</f>
        <v>125</v>
      </c>
      <c r="C158" s="44" t="str">
        <f>Kategorie!C165</f>
        <v>Kašová</v>
      </c>
      <c r="D158" s="44" t="str">
        <f>Kategorie!D165</f>
        <v>Hana</v>
      </c>
      <c r="E158" s="44" t="str">
        <f>Kategorie!E165</f>
        <v>Barnex Brno</v>
      </c>
      <c r="F158" s="38">
        <f>Kategorie!F165</f>
        <v>1954</v>
      </c>
      <c r="G158" s="38" t="str">
        <f>Kategorie!G165</f>
        <v>ž55</v>
      </c>
      <c r="H158" s="38" t="str">
        <f>Kategorie!H165</f>
        <v>ŽB</v>
      </c>
      <c r="I158" s="45">
        <f>Kategorie!I165</f>
        <v>0.024965277777777777</v>
      </c>
      <c r="J158" s="46">
        <f>Kategorie!J165</f>
        <v>6</v>
      </c>
      <c r="K158" s="34">
        <f>Kategorie!K165</f>
        <v>0.0038408119658119655</v>
      </c>
      <c r="L158" s="34">
        <f>I158-$I$131</f>
        <v>0.006817129629629628</v>
      </c>
      <c r="M158" s="47">
        <f>ROUND((L158/K158*1000),0)</f>
        <v>1775</v>
      </c>
    </row>
    <row r="159" spans="1:13" ht="12.75">
      <c r="A159" s="42">
        <f>ROW(C29)</f>
        <v>29</v>
      </c>
      <c r="B159" s="43">
        <f>Kategorie!B166</f>
        <v>198</v>
      </c>
      <c r="C159" s="44" t="str">
        <f>Kategorie!C166</f>
        <v>Kalová</v>
      </c>
      <c r="D159" s="44" t="str">
        <f>Kategorie!D166</f>
        <v>Jana</v>
      </c>
      <c r="E159" s="44" t="str">
        <f>Kategorie!E166</f>
        <v>Zetor Brno</v>
      </c>
      <c r="F159" s="38">
        <f>Kategorie!F166</f>
        <v>1966</v>
      </c>
      <c r="G159" s="38" t="str">
        <f>Kategorie!G166</f>
        <v>ž45</v>
      </c>
      <c r="H159" s="38" t="str">
        <f>Kategorie!H166</f>
        <v>ŽB</v>
      </c>
      <c r="I159" s="45">
        <f>Kategorie!I166</f>
        <v>0.025173611111111112</v>
      </c>
      <c r="J159" s="46">
        <f>Kategorie!J166</f>
        <v>5</v>
      </c>
      <c r="K159" s="34">
        <f>Kategorie!K166</f>
        <v>0.003872863247863248</v>
      </c>
      <c r="L159" s="34">
        <f>I159-$I$131</f>
        <v>0.0070254629629629625</v>
      </c>
      <c r="M159" s="47">
        <f>ROUND((L159/K159*1000),0)</f>
        <v>1814</v>
      </c>
    </row>
    <row r="160" spans="1:13" ht="12.75">
      <c r="A160" s="42">
        <f>ROW(C30)</f>
        <v>30</v>
      </c>
      <c r="B160" s="43">
        <f>Kategorie!B185</f>
        <v>185</v>
      </c>
      <c r="C160" s="44" t="str">
        <f>Kategorie!C185</f>
        <v>Tomíšek</v>
      </c>
      <c r="D160" s="44" t="str">
        <f>Kategorie!D185</f>
        <v>jindřich</v>
      </c>
      <c r="E160" s="44" t="str">
        <f>Kategorie!E185</f>
        <v>Orel H.Moštěnice</v>
      </c>
      <c r="F160" s="38">
        <f>Kategorie!F185</f>
        <v>1939</v>
      </c>
      <c r="G160" s="38" t="str">
        <f>Kategorie!G185</f>
        <v>m70</v>
      </c>
      <c r="H160" s="38">
        <f>Kategorie!H185</f>
        <v>0</v>
      </c>
      <c r="I160" s="45">
        <f>Kategorie!I185</f>
        <v>0.025578703703703704</v>
      </c>
      <c r="J160" s="46">
        <f>Kategorie!J185</f>
        <v>0</v>
      </c>
      <c r="K160" s="34">
        <f>Kategorie!K185</f>
        <v>0.003935185185185186</v>
      </c>
      <c r="L160" s="34">
        <f>I160-$I$131</f>
        <v>0.007430555555555555</v>
      </c>
      <c r="M160" s="47">
        <f>ROUND((L160/K160*1000),0)</f>
        <v>1888</v>
      </c>
    </row>
    <row r="161" spans="1:13" ht="12.75">
      <c r="A161" s="42">
        <f>ROW(C31)</f>
        <v>31</v>
      </c>
      <c r="B161" s="43">
        <f>Kategorie!B167</f>
        <v>84</v>
      </c>
      <c r="C161" s="44" t="str">
        <f>Kategorie!C167</f>
        <v>Krejčiříková</v>
      </c>
      <c r="D161" s="44" t="str">
        <f>Kategorie!D167</f>
        <v>Kateřina</v>
      </c>
      <c r="E161" s="44" t="str">
        <f>Kategorie!E167</f>
        <v>Sv.Kateřina</v>
      </c>
      <c r="F161" s="38">
        <f>Kategorie!F167</f>
        <v>1972</v>
      </c>
      <c r="G161" s="38" t="str">
        <f>Kategorie!G167</f>
        <v>ž45</v>
      </c>
      <c r="H161" s="38" t="str">
        <f>Kategorie!H167</f>
        <v>ŽB</v>
      </c>
      <c r="I161" s="45">
        <f>Kategorie!I167</f>
        <v>0.02574074074074074</v>
      </c>
      <c r="J161" s="46">
        <f>Kategorie!J167</f>
        <v>4</v>
      </c>
      <c r="K161" s="34">
        <f>Kategorie!K167</f>
        <v>0.00396011396011396</v>
      </c>
      <c r="L161" s="34">
        <f>I161-$I$131</f>
        <v>0.007592592592592592</v>
      </c>
      <c r="M161" s="47">
        <f>ROUND((L161/K161*1000),0)</f>
        <v>1917</v>
      </c>
    </row>
    <row r="162" spans="1:13" ht="12.75">
      <c r="A162" s="42">
        <f>ROW(C32)</f>
        <v>32</v>
      </c>
      <c r="B162" s="43">
        <f>Kategorie!B168</f>
        <v>54</v>
      </c>
      <c r="C162" s="44" t="str">
        <f>Kategorie!C168</f>
        <v>Čermáková</v>
      </c>
      <c r="D162" s="44" t="str">
        <f>Kategorie!D168</f>
        <v>Věra</v>
      </c>
      <c r="E162" s="44" t="str">
        <f>Kategorie!E168</f>
        <v>Karkulka</v>
      </c>
      <c r="F162" s="38">
        <f>Kategorie!F168</f>
        <v>1978</v>
      </c>
      <c r="G162" s="38" t="str">
        <f>Kategorie!G168</f>
        <v>ž35</v>
      </c>
      <c r="H162" s="38" t="str">
        <f>Kategorie!H168</f>
        <v>ŽB</v>
      </c>
      <c r="I162" s="45">
        <f>Kategorie!I168</f>
        <v>0.02599537037037037</v>
      </c>
      <c r="J162" s="46">
        <f>Kategorie!J168</f>
        <v>3</v>
      </c>
      <c r="K162" s="34">
        <f>Kategorie!K168</f>
        <v>0.003999287749287749</v>
      </c>
      <c r="L162" s="34">
        <f>I162-$I$131</f>
        <v>0.00784722222222222</v>
      </c>
      <c r="M162" s="47">
        <f>ROUND((L162/K162*1000),0)</f>
        <v>1962</v>
      </c>
    </row>
    <row r="163" spans="1:13" ht="12.75">
      <c r="A163" s="42">
        <f>ROW(C33)</f>
        <v>33</v>
      </c>
      <c r="B163" s="43">
        <f>Kategorie!B169</f>
        <v>97</v>
      </c>
      <c r="C163" s="44" t="str">
        <f>Kategorie!C169</f>
        <v>Slabáková</v>
      </c>
      <c r="D163" s="44" t="str">
        <f>Kategorie!D169</f>
        <v>Lenka</v>
      </c>
      <c r="E163" s="44" t="str">
        <f>Kategorie!E169</f>
        <v>AK Olymp Brno</v>
      </c>
      <c r="F163" s="38">
        <f>Kategorie!F169</f>
        <v>1966</v>
      </c>
      <c r="G163" s="38" t="str">
        <f>Kategorie!G169</f>
        <v>ž45</v>
      </c>
      <c r="H163" s="38" t="str">
        <f>Kategorie!H169</f>
        <v>ŽB</v>
      </c>
      <c r="I163" s="45">
        <f>Kategorie!I169</f>
        <v>0.026030092592592594</v>
      </c>
      <c r="J163" s="46">
        <f>Kategorie!J169</f>
        <v>2</v>
      </c>
      <c r="K163" s="34">
        <f>Kategorie!K169</f>
        <v>0.00400462962962963</v>
      </c>
      <c r="L163" s="34">
        <f>I163-$I$131</f>
        <v>0.007881944444444445</v>
      </c>
      <c r="M163" s="47">
        <f>ROUND((L163/K163*1000),0)</f>
        <v>1968</v>
      </c>
    </row>
    <row r="164" spans="1:13" ht="12.75">
      <c r="A164" s="42">
        <f>ROW(C34)</f>
        <v>34</v>
      </c>
      <c r="B164" s="43">
        <f>Kategorie!B170</f>
        <v>145</v>
      </c>
      <c r="C164" s="44" t="str">
        <f>Kategorie!C170</f>
        <v>Budínská</v>
      </c>
      <c r="D164" s="44" t="str">
        <f>Kategorie!D170</f>
        <v>Hana</v>
      </c>
      <c r="E164" s="44" t="str">
        <f>Kategorie!E170</f>
        <v>AC Mor.Slavia</v>
      </c>
      <c r="F164" s="38">
        <f>Kategorie!F170</f>
        <v>1960</v>
      </c>
      <c r="G164" s="38" t="str">
        <f>Kategorie!G170</f>
        <v>ž45</v>
      </c>
      <c r="H164" s="38" t="str">
        <f>Kategorie!H170</f>
        <v>ŽB</v>
      </c>
      <c r="I164" s="45">
        <f>Kategorie!I170</f>
        <v>0.026319444444444444</v>
      </c>
      <c r="J164" s="46">
        <f>Kategorie!J170</f>
        <v>1</v>
      </c>
      <c r="K164" s="34">
        <f>Kategorie!K170</f>
        <v>0.004049145299145299</v>
      </c>
      <c r="L164" s="34">
        <f>I164-$I$131</f>
        <v>0.008171296296296295</v>
      </c>
      <c r="M164" s="47">
        <f>ROUND((L164/K164*1000),0)</f>
        <v>2018</v>
      </c>
    </row>
    <row r="165" spans="1:13" ht="12.75">
      <c r="A165" s="42">
        <f>ROW(C35)</f>
        <v>35</v>
      </c>
      <c r="B165" s="43">
        <f>Kategorie!B171</f>
        <v>169</v>
      </c>
      <c r="C165" s="44" t="str">
        <f>Kategorie!C171</f>
        <v>Lima</v>
      </c>
      <c r="D165" s="44" t="str">
        <f>Kategorie!D171</f>
        <v>Barbara</v>
      </c>
      <c r="E165" s="44" t="str">
        <f>Kategorie!E171</f>
        <v>Fun racing team</v>
      </c>
      <c r="F165" s="38">
        <f>Kategorie!F171</f>
        <v>1970</v>
      </c>
      <c r="G165" s="38" t="str">
        <f>Kategorie!G171</f>
        <v>ž35</v>
      </c>
      <c r="H165" s="38" t="str">
        <f>Kategorie!H171</f>
        <v>ŽB</v>
      </c>
      <c r="I165" s="45">
        <f>Kategorie!I171</f>
        <v>0.02644675925925926</v>
      </c>
      <c r="J165" s="46">
        <f>Kategorie!J171</f>
        <v>1</v>
      </c>
      <c r="K165" s="34">
        <f>Kategorie!K171</f>
        <v>0.004068732193732194</v>
      </c>
      <c r="L165" s="34">
        <f>I165-$I$131</f>
        <v>0.00829861111111111</v>
      </c>
      <c r="M165" s="47">
        <f>ROUND((L165/K165*1000),0)</f>
        <v>2040</v>
      </c>
    </row>
    <row r="166" spans="1:13" ht="12.75">
      <c r="A166" s="42">
        <f>ROW(C36)</f>
        <v>36</v>
      </c>
      <c r="B166" s="43">
        <f>Kategorie!B172</f>
        <v>147</v>
      </c>
      <c r="C166" s="44" t="str">
        <f>Kategorie!C172</f>
        <v>Obrátilová</v>
      </c>
      <c r="D166" s="44" t="str">
        <f>Kategorie!D172</f>
        <v>Nada</v>
      </c>
      <c r="E166" s="44" t="str">
        <f>Kategorie!E172</f>
        <v>KOB Moira</v>
      </c>
      <c r="F166" s="38">
        <f>Kategorie!F172</f>
        <v>1966</v>
      </c>
      <c r="G166" s="38" t="str">
        <f>Kategorie!G172</f>
        <v>ž45</v>
      </c>
      <c r="H166" s="38" t="str">
        <f>Kategorie!H172</f>
        <v>ŽB</v>
      </c>
      <c r="I166" s="45">
        <f>Kategorie!I172</f>
        <v>0.026608796296296297</v>
      </c>
      <c r="J166" s="46">
        <f>Kategorie!J172</f>
        <v>1</v>
      </c>
      <c r="K166" s="34">
        <f>Kategorie!K172</f>
        <v>0.004093660968660969</v>
      </c>
      <c r="L166" s="34">
        <f>I166-$I$131</f>
        <v>0.008460648148148148</v>
      </c>
      <c r="M166" s="47">
        <f>ROUND((L166/K166*1000),0)</f>
        <v>2067</v>
      </c>
    </row>
    <row r="167" spans="1:13" ht="12.75">
      <c r="A167" s="42">
        <f>ROW(C37)</f>
        <v>37</v>
      </c>
      <c r="B167" s="43">
        <f>Kategorie!B173</f>
        <v>9</v>
      </c>
      <c r="C167" s="44" t="str">
        <f>Kategorie!C173</f>
        <v>Hrozová</v>
      </c>
      <c r="D167" s="44" t="str">
        <f>Kategorie!D173</f>
        <v>Milena</v>
      </c>
      <c r="E167" s="44" t="str">
        <f>Kategorie!E173</f>
        <v>LRS Vyškov</v>
      </c>
      <c r="F167" s="38">
        <f>Kategorie!F173</f>
        <v>1953</v>
      </c>
      <c r="G167" s="38" t="str">
        <f>Kategorie!G173</f>
        <v>ž55</v>
      </c>
      <c r="H167" s="38" t="str">
        <f>Kategorie!H173</f>
        <v>ŽB</v>
      </c>
      <c r="I167" s="45">
        <f>Kategorie!I173</f>
        <v>0.026631944444444444</v>
      </c>
      <c r="J167" s="46">
        <f>Kategorie!J173</f>
        <v>1</v>
      </c>
      <c r="K167" s="34">
        <f>Kategorie!K173</f>
        <v>0.004097222222222223</v>
      </c>
      <c r="L167" s="34">
        <f>I167-$I$131</f>
        <v>0.008483796296296295</v>
      </c>
      <c r="M167" s="47">
        <f>ROUND((L167/K167*1000),0)</f>
        <v>2071</v>
      </c>
    </row>
    <row r="168" spans="1:13" ht="12.75">
      <c r="A168" s="42">
        <f>ROW(C38)</f>
        <v>38</v>
      </c>
      <c r="B168" s="43">
        <f>Kategorie!B174</f>
        <v>21</v>
      </c>
      <c r="C168" s="44" t="str">
        <f>Kategorie!C174</f>
        <v>Kociánová</v>
      </c>
      <c r="D168" s="44" t="str">
        <f>Kategorie!D174</f>
        <v>Marie</v>
      </c>
      <c r="E168" s="44" t="str">
        <f>Kategorie!E174</f>
        <v>Křenovice</v>
      </c>
      <c r="F168" s="38">
        <f>Kategorie!F174</f>
        <v>1946</v>
      </c>
      <c r="G168" s="38" t="str">
        <f>Kategorie!G174</f>
        <v>ž55</v>
      </c>
      <c r="H168" s="38" t="str">
        <f>Kategorie!H174</f>
        <v>ŽB</v>
      </c>
      <c r="I168" s="45">
        <f>Kategorie!I174</f>
        <v>0.026678240740740742</v>
      </c>
      <c r="J168" s="46">
        <f>Kategorie!J174</f>
        <v>1</v>
      </c>
      <c r="K168" s="34">
        <f>Kategorie!K174</f>
        <v>0.00410434472934473</v>
      </c>
      <c r="L168" s="34">
        <f>I168-$I$131</f>
        <v>0.008530092592592593</v>
      </c>
      <c r="M168" s="47">
        <f>ROUND((L168/K168*1000),0)</f>
        <v>2078</v>
      </c>
    </row>
    <row r="169" spans="1:13" ht="12.75">
      <c r="A169" s="42">
        <f>ROW(C39)</f>
        <v>39</v>
      </c>
      <c r="B169" s="43">
        <f>Kategorie!B175</f>
        <v>180</v>
      </c>
      <c r="C169" s="44" t="str">
        <f>Kategorie!C175</f>
        <v>Gruber</v>
      </c>
      <c r="D169" s="44" t="str">
        <f>Kategorie!D175</f>
        <v>Karin</v>
      </c>
      <c r="E169" s="44" t="str">
        <f>Kategorie!E175</f>
        <v>LAC Harlekin</v>
      </c>
      <c r="F169" s="38">
        <f>Kategorie!F175</f>
        <v>1960</v>
      </c>
      <c r="G169" s="38" t="str">
        <f>Kategorie!G175</f>
        <v>ž45</v>
      </c>
      <c r="H169" s="38" t="str">
        <f>Kategorie!H175</f>
        <v>ŽB</v>
      </c>
      <c r="I169" s="45">
        <f>Kategorie!I175</f>
        <v>0.02670138888888889</v>
      </c>
      <c r="J169" s="46">
        <f>Kategorie!J175</f>
        <v>1</v>
      </c>
      <c r="K169" s="34">
        <f>Kategorie!K175</f>
        <v>0.0041079059829059825</v>
      </c>
      <c r="L169" s="34">
        <f>I169-$I$131</f>
        <v>0.00855324074074074</v>
      </c>
      <c r="M169" s="47">
        <f>ROUND((L169/K169*1000),0)</f>
        <v>2082</v>
      </c>
    </row>
    <row r="170" spans="1:13" ht="12.75">
      <c r="A170" s="42">
        <f>ROW(C40)</f>
        <v>40</v>
      </c>
      <c r="B170" s="43">
        <f>Kategorie!B186</f>
        <v>139</v>
      </c>
      <c r="C170" s="44" t="str">
        <f>Kategorie!C186</f>
        <v>Holý</v>
      </c>
      <c r="D170" s="44" t="str">
        <f>Kategorie!D186</f>
        <v>Josef</v>
      </c>
      <c r="E170" s="44" t="str">
        <f>Kategorie!E186</f>
        <v>Moravská Slávia</v>
      </c>
      <c r="F170" s="38">
        <f>Kategorie!F186</f>
        <v>1941</v>
      </c>
      <c r="G170" s="38" t="str">
        <f>Kategorie!G186</f>
        <v>m70</v>
      </c>
      <c r="H170" s="38">
        <f>Kategorie!H186</f>
        <v>0</v>
      </c>
      <c r="I170" s="45">
        <f>Kategorie!I186</f>
        <v>0.02673611111111111</v>
      </c>
      <c r="J170" s="46">
        <f>Kategorie!J186</f>
        <v>0</v>
      </c>
      <c r="K170" s="34">
        <f>Kategorie!K186</f>
        <v>0.004113247863247863</v>
      </c>
      <c r="L170" s="34">
        <f>I170-$I$131</f>
        <v>0.00858796296296296</v>
      </c>
      <c r="M170" s="47">
        <f>ROUND((L170/K170*1000),0)</f>
        <v>2088</v>
      </c>
    </row>
    <row r="171" spans="1:13" ht="12.75">
      <c r="A171" s="42">
        <f>ROW(C41)</f>
        <v>41</v>
      </c>
      <c r="B171" s="43">
        <f>Kategorie!B176</f>
        <v>4</v>
      </c>
      <c r="C171" s="44" t="str">
        <f>Kategorie!C176</f>
        <v>Horáčková</v>
      </c>
      <c r="D171" s="44" t="str">
        <f>Kategorie!D176</f>
        <v>Pavla</v>
      </c>
      <c r="E171" s="44" t="str">
        <f>Kategorie!E176</f>
        <v>AC Mor.Slavia</v>
      </c>
      <c r="F171" s="38">
        <f>Kategorie!F176</f>
        <v>1977</v>
      </c>
      <c r="G171" s="38" t="str">
        <f>Kategorie!G176</f>
        <v>ž35</v>
      </c>
      <c r="H171" s="38" t="str">
        <f>Kategorie!H176</f>
        <v>ŽB</v>
      </c>
      <c r="I171" s="45">
        <f>Kategorie!I176</f>
        <v>0.027094907407407408</v>
      </c>
      <c r="J171" s="46">
        <f>Kategorie!J176</f>
        <v>1</v>
      </c>
      <c r="K171" s="34">
        <f>Kategorie!K176</f>
        <v>0.004168447293447294</v>
      </c>
      <c r="L171" s="34">
        <f>I171-$I$131</f>
        <v>0.008946759259259258</v>
      </c>
      <c r="M171" s="47">
        <f>ROUND((L171/K171*1000),0)</f>
        <v>2146</v>
      </c>
    </row>
    <row r="172" spans="1:13" ht="12.75">
      <c r="A172" s="42">
        <f>ROW(C42)</f>
        <v>42</v>
      </c>
      <c r="B172" s="43">
        <f>Kategorie!B187</f>
        <v>57</v>
      </c>
      <c r="C172" s="44" t="str">
        <f>Kategorie!C187</f>
        <v>Hána</v>
      </c>
      <c r="D172" s="44" t="str">
        <f>Kategorie!D187</f>
        <v>Květoslav</v>
      </c>
      <c r="E172" s="44" t="str">
        <f>Kategorie!E187</f>
        <v>Svatobořice</v>
      </c>
      <c r="F172" s="38">
        <f>Kategorie!F187</f>
        <v>1937</v>
      </c>
      <c r="G172" s="38" t="str">
        <f>Kategorie!G187</f>
        <v>m70</v>
      </c>
      <c r="H172" s="38">
        <f>Kategorie!H187</f>
        <v>0</v>
      </c>
      <c r="I172" s="45">
        <f>Kategorie!I187</f>
        <v>0.02761574074074074</v>
      </c>
      <c r="J172" s="46">
        <f>Kategorie!J187</f>
        <v>0</v>
      </c>
      <c r="K172" s="34">
        <f>Kategorie!K187</f>
        <v>0.004248575498575499</v>
      </c>
      <c r="L172" s="34">
        <f>I172-$I$131</f>
        <v>0.00946759259259259</v>
      </c>
      <c r="M172" s="47">
        <f>ROUND((L172/K172*1000),0)</f>
        <v>2228</v>
      </c>
    </row>
    <row r="173" spans="1:13" ht="12.75">
      <c r="A173" s="42">
        <f>ROW(C43)</f>
        <v>43</v>
      </c>
      <c r="B173" s="43">
        <f>Kategorie!B177</f>
        <v>61</v>
      </c>
      <c r="C173" s="44" t="str">
        <f>Kategorie!C177</f>
        <v>Soldánová</v>
      </c>
      <c r="D173" s="44" t="str">
        <f>Kategorie!D177</f>
        <v>Helena</v>
      </c>
      <c r="E173" s="44" t="str">
        <f>Kategorie!E177</f>
        <v>nezařazen</v>
      </c>
      <c r="F173" s="38">
        <f>Kategorie!F177</f>
        <v>1972</v>
      </c>
      <c r="G173" s="38" t="str">
        <f>Kategorie!G177</f>
        <v>ž35</v>
      </c>
      <c r="H173" s="38" t="str">
        <f>Kategorie!H177</f>
        <v>ŽB</v>
      </c>
      <c r="I173" s="45">
        <f>Kategorie!I177</f>
        <v>0.02767361111111111</v>
      </c>
      <c r="J173" s="46">
        <f>Kategorie!J177</f>
        <v>1</v>
      </c>
      <c r="K173" s="34">
        <f>Kategorie!K177</f>
        <v>0.004257478632478632</v>
      </c>
      <c r="L173" s="34">
        <f>I173-$I$131</f>
        <v>0.009525462962962961</v>
      </c>
      <c r="M173" s="47">
        <f>ROUND((L173/K173*1000),0)</f>
        <v>2237</v>
      </c>
    </row>
    <row r="174" spans="1:13" ht="12.75">
      <c r="A174" s="42">
        <f>ROW(C44)</f>
        <v>44</v>
      </c>
      <c r="B174" s="43">
        <f>Kategorie!B178</f>
        <v>140</v>
      </c>
      <c r="C174" s="44" t="str">
        <f>Kategorie!C178</f>
        <v>Mokrá</v>
      </c>
      <c r="D174" s="44" t="str">
        <f>Kategorie!D178</f>
        <v>Regina</v>
      </c>
      <c r="E174" s="44" t="str">
        <f>Kategorie!E178</f>
        <v>nezařazen</v>
      </c>
      <c r="F174" s="38">
        <f>Kategorie!F178</f>
        <v>1968</v>
      </c>
      <c r="G174" s="38" t="str">
        <f>Kategorie!G178</f>
        <v>ž45</v>
      </c>
      <c r="H174" s="38" t="str">
        <f>Kategorie!H178</f>
        <v>ŽB</v>
      </c>
      <c r="I174" s="45">
        <f>Kategorie!I178</f>
        <v>0.027789351851851853</v>
      </c>
      <c r="J174" s="46">
        <f>Kategorie!J178</f>
        <v>1</v>
      </c>
      <c r="K174" s="34">
        <f>Kategorie!K178</f>
        <v>0.0042752849002849</v>
      </c>
      <c r="L174" s="34">
        <f>I174-$I$131</f>
        <v>0.009641203703703704</v>
      </c>
      <c r="M174" s="47">
        <f>ROUND((L174/K174*1000),0)</f>
        <v>2255</v>
      </c>
    </row>
    <row r="175" spans="1:13" ht="12.75">
      <c r="A175" s="42">
        <f>ROW(C45)</f>
        <v>45</v>
      </c>
      <c r="B175" s="43">
        <f>Kategorie!B179</f>
        <v>15</v>
      </c>
      <c r="C175" s="44" t="str">
        <f>Kategorie!C179</f>
        <v>Keprtová</v>
      </c>
      <c r="D175" s="44" t="str">
        <f>Kategorie!D179</f>
        <v>Miloslava</v>
      </c>
      <c r="E175" s="44" t="str">
        <f>Kategorie!E179</f>
        <v>Iscarex</v>
      </c>
      <c r="F175" s="38">
        <f>Kategorie!F179</f>
        <v>1948</v>
      </c>
      <c r="G175" s="38" t="str">
        <f>Kategorie!G179</f>
        <v>ž55</v>
      </c>
      <c r="H175" s="38" t="str">
        <f>Kategorie!H179</f>
        <v>ŽB</v>
      </c>
      <c r="I175" s="45">
        <f>Kategorie!I179</f>
        <v>0.028078703703703703</v>
      </c>
      <c r="J175" s="46">
        <f>Kategorie!J179</f>
        <v>1</v>
      </c>
      <c r="K175" s="34">
        <f>Kategorie!K179</f>
        <v>0.00431980056980057</v>
      </c>
      <c r="L175" s="34">
        <f>I175-$I$131</f>
        <v>0.009930555555555554</v>
      </c>
      <c r="M175" s="47">
        <f>ROUND((L175/K175*1000),0)</f>
        <v>2299</v>
      </c>
    </row>
    <row r="176" spans="1:13" ht="12.75">
      <c r="A176" s="42">
        <f>ROW(C46)</f>
        <v>46</v>
      </c>
      <c r="B176" s="43">
        <f>Kategorie!B180</f>
        <v>55</v>
      </c>
      <c r="C176" s="44" t="str">
        <f>Kategorie!C180</f>
        <v>Cupalová</v>
      </c>
      <c r="D176" s="44" t="str">
        <f>Kategorie!D180</f>
        <v>Eva</v>
      </c>
      <c r="E176" s="44" t="str">
        <f>Kategorie!E180</f>
        <v>Bučovice</v>
      </c>
      <c r="F176" s="38">
        <f>Kategorie!F180</f>
        <v>1947</v>
      </c>
      <c r="G176" s="38" t="str">
        <f>Kategorie!G180</f>
        <v>ž55</v>
      </c>
      <c r="H176" s="38" t="str">
        <f>Kategorie!H180</f>
        <v>ŽB</v>
      </c>
      <c r="I176" s="45">
        <f>Kategorie!I180</f>
        <v>0.028310185185185185</v>
      </c>
      <c r="J176" s="46">
        <f>Kategorie!J180</f>
        <v>1</v>
      </c>
      <c r="K176" s="34">
        <f>Kategorie!K180</f>
        <v>0.004355413105413105</v>
      </c>
      <c r="L176" s="34">
        <f>I176-$I$131</f>
        <v>0.010162037037037035</v>
      </c>
      <c r="M176" s="47">
        <f>ROUND((L176/K176*1000),0)</f>
        <v>2333</v>
      </c>
    </row>
    <row r="177" spans="1:13" ht="12.75">
      <c r="A177" s="42">
        <f>ROW(C47)</f>
        <v>47</v>
      </c>
      <c r="B177" s="43">
        <f>Kategorie!B188</f>
        <v>23</v>
      </c>
      <c r="C177" s="44" t="str">
        <f>Kategorie!C188</f>
        <v>Sedláček</v>
      </c>
      <c r="D177" s="44" t="str">
        <f>Kategorie!D188</f>
        <v>Jozef</v>
      </c>
      <c r="E177" s="44" t="str">
        <f>Kategorie!E188</f>
        <v>Boleráz</v>
      </c>
      <c r="F177" s="38">
        <f>Kategorie!F188</f>
        <v>1939</v>
      </c>
      <c r="G177" s="38" t="str">
        <f>Kategorie!G188</f>
        <v>m70</v>
      </c>
      <c r="H177" s="38">
        <f>Kategorie!H188</f>
        <v>0</v>
      </c>
      <c r="I177" s="45">
        <f>Kategorie!I188</f>
        <v>0.029097222222222222</v>
      </c>
      <c r="J177" s="46">
        <f>Kategorie!J188</f>
        <v>0</v>
      </c>
      <c r="K177" s="34">
        <f>Kategorie!K188</f>
        <v>0.004476495726495727</v>
      </c>
      <c r="L177" s="34">
        <f>I177-$I$131</f>
        <v>0.010949074074074073</v>
      </c>
      <c r="M177" s="47">
        <f>ROUND((L177/K177*1000),0)</f>
        <v>2446</v>
      </c>
    </row>
    <row r="178" spans="1:13" ht="12.75">
      <c r="A178" s="42">
        <f>ROW(C48)</f>
        <v>48</v>
      </c>
      <c r="B178" s="43">
        <f>Kategorie!B181</f>
        <v>168</v>
      </c>
      <c r="C178" s="44" t="str">
        <f>Kategorie!C181</f>
        <v>Tutscheu</v>
      </c>
      <c r="D178" s="44" t="str">
        <f>Kategorie!D181</f>
        <v>Silvie</v>
      </c>
      <c r="E178" s="44" t="str">
        <f>Kategorie!E181</f>
        <v>LAC Harlekin</v>
      </c>
      <c r="F178" s="38">
        <f>Kategorie!F181</f>
        <v>1965</v>
      </c>
      <c r="G178" s="38" t="str">
        <f>Kategorie!G181</f>
        <v>ž45</v>
      </c>
      <c r="H178" s="38" t="str">
        <f>Kategorie!H181</f>
        <v>ŽB</v>
      </c>
      <c r="I178" s="45">
        <f>Kategorie!I181</f>
        <v>0.02994212962962963</v>
      </c>
      <c r="J178" s="46">
        <f>Kategorie!J181</f>
        <v>1</v>
      </c>
      <c r="K178" s="34">
        <f>Kategorie!K181</f>
        <v>0.004606481481481481</v>
      </c>
      <c r="L178" s="34">
        <f>I178-$I$131</f>
        <v>0.011793981481481482</v>
      </c>
      <c r="M178" s="47">
        <f>ROUND((L178/K178*1000),0)</f>
        <v>2560</v>
      </c>
    </row>
    <row r="179" spans="1:13" ht="12.75">
      <c r="A179" s="42">
        <f>ROW(C49)</f>
        <v>49</v>
      </c>
      <c r="B179" s="43">
        <f>Kategorie!B182</f>
        <v>194</v>
      </c>
      <c r="C179" s="44" t="str">
        <f>Kategorie!C182</f>
        <v>Pospěchalová</v>
      </c>
      <c r="D179" s="44" t="str">
        <f>Kategorie!D182</f>
        <v>Lenka</v>
      </c>
      <c r="E179" s="44" t="str">
        <f>Kategorie!E182</f>
        <v>nezařazena</v>
      </c>
      <c r="F179" s="38">
        <f>Kategorie!F182</f>
        <v>1957</v>
      </c>
      <c r="G179" s="38" t="str">
        <f>Kategorie!G182</f>
        <v>ž55</v>
      </c>
      <c r="H179" s="38" t="str">
        <f>Kategorie!H182</f>
        <v>ŽB</v>
      </c>
      <c r="I179" s="45">
        <f>Kategorie!I182</f>
        <v>0.03163194444444444</v>
      </c>
      <c r="J179" s="46">
        <f>Kategorie!J182</f>
        <v>1</v>
      </c>
      <c r="K179" s="34">
        <f>Kategorie!K182</f>
        <v>0.004866452991452991</v>
      </c>
      <c r="L179" s="34">
        <f>I179-$I$131</f>
        <v>0.013483796296296292</v>
      </c>
      <c r="M179" s="47">
        <f>ROUND((L179/K179*1000),0)</f>
        <v>2771</v>
      </c>
    </row>
    <row r="180" spans="1:13" ht="12.75">
      <c r="A180" s="42">
        <f>ROW(C50)</f>
        <v>50</v>
      </c>
      <c r="B180" s="43">
        <f>Kategorie!B189</f>
        <v>25</v>
      </c>
      <c r="C180" s="44" t="str">
        <f>Kategorie!C189</f>
        <v>Hrubý</v>
      </c>
      <c r="D180" s="44" t="str">
        <f>Kategorie!D189</f>
        <v>Milan</v>
      </c>
      <c r="E180" s="44" t="str">
        <f>Kategorie!E189</f>
        <v>Blansko</v>
      </c>
      <c r="F180" s="38">
        <f>Kategorie!F189</f>
        <v>1938</v>
      </c>
      <c r="G180" s="38" t="str">
        <f>Kategorie!G189</f>
        <v>m70</v>
      </c>
      <c r="H180" s="38">
        <f>Kategorie!H189</f>
        <v>0</v>
      </c>
      <c r="I180" s="45">
        <f>Kategorie!I189</f>
        <v>0.03181712962962963</v>
      </c>
      <c r="J180" s="46">
        <f>Kategorie!J189</f>
        <v>0</v>
      </c>
      <c r="K180" s="34">
        <f>Kategorie!K189</f>
        <v>0.00489494301994302</v>
      </c>
      <c r="L180" s="34">
        <f>I180-$I$131</f>
        <v>0.013668981481481483</v>
      </c>
      <c r="M180" s="47">
        <f>ROUND((L180/K180*1000),0)</f>
        <v>2792</v>
      </c>
    </row>
    <row r="181" spans="1:13" ht="12.75">
      <c r="A181" s="42">
        <f>ROW(C51)</f>
        <v>51</v>
      </c>
      <c r="B181" s="43">
        <f>Kategorie!B190</f>
        <v>27</v>
      </c>
      <c r="C181" s="44" t="str">
        <f>Kategorie!C190</f>
        <v>Kubík</v>
      </c>
      <c r="D181" s="44" t="str">
        <f>Kategorie!D190</f>
        <v>Josef</v>
      </c>
      <c r="E181" s="44" t="str">
        <f>Kategorie!E190</f>
        <v>Ptačina Adamov</v>
      </c>
      <c r="F181" s="38">
        <f>Kategorie!F190</f>
        <v>1938</v>
      </c>
      <c r="G181" s="38" t="str">
        <f>Kategorie!G190</f>
        <v>m70</v>
      </c>
      <c r="H181" s="38">
        <f>Kategorie!H190</f>
        <v>0</v>
      </c>
      <c r="I181" s="45">
        <f>Kategorie!I190</f>
        <v>0.033101851851851855</v>
      </c>
      <c r="J181" s="46">
        <f>Kategorie!J190</f>
        <v>0</v>
      </c>
      <c r="K181" s="34">
        <f>Kategorie!K190</f>
        <v>0.005092592592592593</v>
      </c>
      <c r="L181" s="34">
        <f>I181-$I$131</f>
        <v>0.014953703703703705</v>
      </c>
      <c r="M181" s="47">
        <f>ROUND((L181/K181*1000),0)</f>
        <v>2936</v>
      </c>
    </row>
  </sheetData>
  <sheetProtection selectLockedCells="1" selectUnlockedCells="1"/>
  <printOptions/>
  <pageMargins left="1.0458333333333334" right="0.33819444444444446" top="0.9840277777777777" bottom="0.9840277777777777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0"/>
  <sheetViews>
    <sheetView view="pageBreakPreview" zoomScale="70" zoomScaleNormal="90" zoomScaleSheetLayoutView="7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13" sqref="I13"/>
    </sheetView>
  </sheetViews>
  <sheetFormatPr defaultColWidth="12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3.125" style="0" customWidth="1"/>
    <col min="5" max="5" width="6.25390625" style="0" customWidth="1"/>
    <col min="6" max="16384" width="11.625" style="0" customWidth="1"/>
  </cols>
  <sheetData>
    <row r="1" spans="1:5" ht="12.75">
      <c r="A1" s="5" t="str">
        <f>'Absol.poř.'!A1</f>
        <v>5.z. ZBP – 21.12.2013 „Předvánoční běh pod Pálavou“ </v>
      </c>
      <c r="B1" s="6"/>
      <c r="C1" s="6"/>
      <c r="D1" s="6"/>
      <c r="E1" s="9"/>
    </row>
    <row r="2" spans="1:5" ht="12.75">
      <c r="A2" s="10" t="s">
        <v>393</v>
      </c>
      <c r="B2" s="11"/>
      <c r="C2" s="11"/>
      <c r="D2" s="11"/>
      <c r="E2" s="48"/>
    </row>
    <row r="3" spans="1:5" ht="12.75">
      <c r="A3" s="16" t="str">
        <f>'Absol.poř.'!B3</f>
        <v>St. číslo</v>
      </c>
      <c r="B3" s="17" t="str">
        <f>'Absol.poř.'!C3</f>
        <v>Příjmení</v>
      </c>
      <c r="C3" s="17" t="str">
        <f>'Absol.poř.'!D3</f>
        <v>Jméno</v>
      </c>
      <c r="D3" s="17" t="str">
        <f>'Absol.poř.'!E3</f>
        <v>Klub</v>
      </c>
      <c r="E3" s="16" t="str">
        <f>'Absol.poř.'!F3</f>
        <v>RN</v>
      </c>
    </row>
    <row r="4" spans="1:5" ht="12.75">
      <c r="A4" s="49">
        <f>Kategorie!B63</f>
        <v>1</v>
      </c>
      <c r="B4" s="50" t="str">
        <f>Kategorie!C63</f>
        <v>Haumer</v>
      </c>
      <c r="C4" s="50" t="str">
        <f>Kategorie!D63</f>
        <v>Vladimír</v>
      </c>
      <c r="D4" s="50" t="str">
        <f>Kategorie!E63</f>
        <v>Biatlon Vyškov</v>
      </c>
      <c r="E4" s="50">
        <f>Kategorie!F63</f>
        <v>1971</v>
      </c>
    </row>
    <row r="5" spans="1:5" ht="12.75">
      <c r="A5" s="49">
        <f>Kategorie!B40</f>
        <v>2</v>
      </c>
      <c r="B5" s="50" t="str">
        <f>Kategorie!C40</f>
        <v>Haumer</v>
      </c>
      <c r="C5" s="50" t="str">
        <f>Kategorie!D40</f>
        <v>Jan</v>
      </c>
      <c r="D5" s="50" t="str">
        <f>Kategorie!E40</f>
        <v>Biatlon Vyškov</v>
      </c>
      <c r="E5" s="50">
        <f>Kategorie!F40</f>
        <v>1996</v>
      </c>
    </row>
    <row r="6" spans="1:5" ht="12.75">
      <c r="A6" s="49">
        <f>Kategorie!B27</f>
        <v>3</v>
      </c>
      <c r="B6" s="50" t="str">
        <f>Kategorie!C27</f>
        <v>Sedlák</v>
      </c>
      <c r="C6" s="50" t="str">
        <f>Kategorie!D27</f>
        <v>Radim</v>
      </c>
      <c r="D6" s="50" t="str">
        <f>Kategorie!E27</f>
        <v>Průvan Brno</v>
      </c>
      <c r="E6" s="50">
        <f>Kategorie!F27</f>
        <v>1974</v>
      </c>
    </row>
    <row r="7" spans="1:5" ht="12.75">
      <c r="A7" s="49">
        <f>Kategorie!B176</f>
        <v>4</v>
      </c>
      <c r="B7" s="50" t="str">
        <f>Kategorie!C176</f>
        <v>Horáčková</v>
      </c>
      <c r="C7" s="50" t="str">
        <f>Kategorie!D176</f>
        <v>Pavla</v>
      </c>
      <c r="D7" s="50" t="str">
        <f>Kategorie!E176</f>
        <v>AC Mor.Slavia</v>
      </c>
      <c r="E7" s="50">
        <f>Kategorie!F176</f>
        <v>1977</v>
      </c>
    </row>
    <row r="8" spans="1:5" ht="12.75">
      <c r="A8" s="49">
        <f>Kategorie!B157</f>
        <v>6</v>
      </c>
      <c r="B8" s="50" t="str">
        <f>Kategorie!C157</f>
        <v>Topinková</v>
      </c>
      <c r="C8" s="50" t="str">
        <f>Kategorie!D157</f>
        <v>Lenka</v>
      </c>
      <c r="D8" s="50" t="str">
        <f>Kategorie!E157</f>
        <v>AC Mor.Slavia</v>
      </c>
      <c r="E8" s="50">
        <f>Kategorie!F157</f>
        <v>1976</v>
      </c>
    </row>
    <row r="9" spans="1:5" ht="12.75">
      <c r="A9" s="49">
        <f>Kategorie!B105</f>
        <v>7</v>
      </c>
      <c r="B9" s="50" t="str">
        <f>Kategorie!C105</f>
        <v>Tříska</v>
      </c>
      <c r="C9" s="50" t="str">
        <f>Kategorie!D105</f>
        <v>Roman</v>
      </c>
      <c r="D9" s="50" t="str">
        <f>Kategorie!E105</f>
        <v>nezařazen</v>
      </c>
      <c r="E9" s="50">
        <f>Kategorie!F105</f>
        <v>1956</v>
      </c>
    </row>
    <row r="10" spans="1:5" ht="12.75">
      <c r="A10" s="49">
        <f>Kategorie!B54</f>
        <v>8</v>
      </c>
      <c r="B10" s="50" t="str">
        <f>Kategorie!C54</f>
        <v>Bětík</v>
      </c>
      <c r="C10" s="50" t="str">
        <f>Kategorie!D54</f>
        <v>Petr</v>
      </c>
      <c r="D10" s="50" t="str">
        <f>Kategorie!E54</f>
        <v>SK Opava</v>
      </c>
      <c r="E10" s="50">
        <f>Kategorie!F54</f>
        <v>1969</v>
      </c>
    </row>
    <row r="11" spans="1:5" ht="12.75">
      <c r="A11" s="49">
        <f>Kategorie!B173</f>
        <v>9</v>
      </c>
      <c r="B11" s="50" t="str">
        <f>Kategorie!C173</f>
        <v>Hrozová</v>
      </c>
      <c r="C11" s="50" t="str">
        <f>Kategorie!D173</f>
        <v>Milena</v>
      </c>
      <c r="D11" s="50" t="str">
        <f>Kategorie!E173</f>
        <v>LRS Vyškov</v>
      </c>
      <c r="E11" s="50">
        <f>Kategorie!F173</f>
        <v>1953</v>
      </c>
    </row>
    <row r="12" spans="1:5" ht="12.75">
      <c r="A12" s="49">
        <f>Kategorie!B75</f>
        <v>10</v>
      </c>
      <c r="B12" s="50" t="str">
        <f>Kategorie!C75</f>
        <v>Kresta</v>
      </c>
      <c r="C12" s="50" t="str">
        <f>Kategorie!D75</f>
        <v>Roman</v>
      </c>
      <c r="D12" s="50" t="str">
        <f>Kategorie!E75</f>
        <v>nezařazen</v>
      </c>
      <c r="E12" s="50">
        <f>Kategorie!F75</f>
        <v>1965</v>
      </c>
    </row>
    <row r="13" spans="1:5" ht="12.75">
      <c r="A13" s="49">
        <f>Kategorie!B82</f>
        <v>12</v>
      </c>
      <c r="B13" s="50" t="str">
        <f>Kategorie!C82</f>
        <v>Horák</v>
      </c>
      <c r="C13" s="50" t="str">
        <f>Kategorie!D82</f>
        <v>Pavel</v>
      </c>
      <c r="D13" s="50" t="str">
        <f>Kategorie!E82</f>
        <v>Vyškov</v>
      </c>
      <c r="E13" s="50">
        <f>Kategorie!F82</f>
        <v>1961</v>
      </c>
    </row>
    <row r="14" spans="1:5" ht="12.75">
      <c r="A14" s="49">
        <f>Kategorie!B179</f>
        <v>15</v>
      </c>
      <c r="B14" s="50" t="str">
        <f>Kategorie!C179</f>
        <v>Keprtová</v>
      </c>
      <c r="C14" s="50" t="str">
        <f>Kategorie!D179</f>
        <v>Miloslava</v>
      </c>
      <c r="D14" s="50" t="str">
        <f>Kategorie!E179</f>
        <v>Iscarex</v>
      </c>
      <c r="E14" s="50">
        <f>Kategorie!F179</f>
        <v>1948</v>
      </c>
    </row>
    <row r="15" spans="1:5" ht="12.75">
      <c r="A15" s="49">
        <f>Kategorie!B80</f>
        <v>16</v>
      </c>
      <c r="B15" s="50" t="str">
        <f>Kategorie!C80</f>
        <v>Vacarda</v>
      </c>
      <c r="C15" s="50" t="str">
        <f>Kategorie!D80</f>
        <v>Vladimír</v>
      </c>
      <c r="D15" s="50" t="str">
        <f>Kategorie!E80</f>
        <v>AC Slovan Liberec</v>
      </c>
      <c r="E15" s="50">
        <f>Kategorie!F80</f>
        <v>1959</v>
      </c>
    </row>
    <row r="16" spans="1:5" ht="12.75">
      <c r="A16" s="49">
        <f>Kategorie!B140</f>
        <v>18</v>
      </c>
      <c r="B16" s="50" t="str">
        <f>Kategorie!C140</f>
        <v>Gánovská</v>
      </c>
      <c r="C16" s="50" t="str">
        <f>Kategorie!D140</f>
        <v>Patricia</v>
      </c>
      <c r="D16" s="50" t="str">
        <f>Kategorie!E140</f>
        <v>Sport T.Mritz</v>
      </c>
      <c r="E16" s="50">
        <f>Kategorie!F140</f>
        <v>1986</v>
      </c>
    </row>
    <row r="17" spans="1:5" ht="12.75">
      <c r="A17" s="49">
        <f>Kategorie!B56</f>
        <v>19</v>
      </c>
      <c r="B17" s="50" t="str">
        <f>Kategorie!C56</f>
        <v>Přikryl</v>
      </c>
      <c r="C17" s="50" t="str">
        <f>Kategorie!D56</f>
        <v>Petr</v>
      </c>
      <c r="D17" s="50" t="str">
        <f>Kategorie!E56</f>
        <v>Kob Moira Brno</v>
      </c>
      <c r="E17" s="50">
        <f>Kategorie!F56</f>
        <v>1967</v>
      </c>
    </row>
    <row r="18" spans="1:5" ht="12.75">
      <c r="A18" s="49">
        <f>Kategorie!B142</f>
        <v>20</v>
      </c>
      <c r="B18" s="50" t="str">
        <f>Kategorie!C142</f>
        <v>Kociánová</v>
      </c>
      <c r="C18" s="50" t="str">
        <f>Kategorie!D142</f>
        <v>Jiřina</v>
      </c>
      <c r="D18" s="50" t="str">
        <f>Kategorie!E142</f>
        <v>nezařazen</v>
      </c>
      <c r="E18" s="50">
        <f>Kategorie!F142</f>
        <v>1981</v>
      </c>
    </row>
    <row r="19" spans="1:5" ht="12.75">
      <c r="A19" s="49">
        <f>Kategorie!B174</f>
        <v>21</v>
      </c>
      <c r="B19" s="50" t="str">
        <f>Kategorie!C174</f>
        <v>Kociánová</v>
      </c>
      <c r="C19" s="50" t="str">
        <f>Kategorie!D174</f>
        <v>Marie</v>
      </c>
      <c r="D19" s="50" t="str">
        <f>Kategorie!E174</f>
        <v>Křenovice</v>
      </c>
      <c r="E19" s="50">
        <f>Kategorie!F174</f>
        <v>1946</v>
      </c>
    </row>
    <row r="20" spans="1:5" ht="12.75">
      <c r="A20" s="49">
        <f>Kategorie!B10</f>
        <v>22</v>
      </c>
      <c r="B20" s="50" t="str">
        <f>Kategorie!C10</f>
        <v>Novotný</v>
      </c>
      <c r="C20" s="50" t="str">
        <f>Kategorie!D10</f>
        <v>Ondřej</v>
      </c>
      <c r="D20" s="50" t="str">
        <f>Kategorie!E10</f>
        <v>VSK Uni Brno</v>
      </c>
      <c r="E20" s="50">
        <f>Kategorie!F10</f>
        <v>1992</v>
      </c>
    </row>
    <row r="21" spans="1:5" ht="12.75">
      <c r="A21" s="49">
        <f>Kategorie!B188</f>
        <v>23</v>
      </c>
      <c r="B21" s="50" t="str">
        <f>Kategorie!C188</f>
        <v>Sedláček</v>
      </c>
      <c r="C21" s="50" t="str">
        <f>Kategorie!D188</f>
        <v>Jozef</v>
      </c>
      <c r="D21" s="50" t="str">
        <f>Kategorie!E188</f>
        <v>Boleráz</v>
      </c>
      <c r="E21" s="50">
        <f>Kategorie!F188</f>
        <v>1939</v>
      </c>
    </row>
    <row r="22" spans="1:5" ht="12.75">
      <c r="A22" s="49">
        <f>Kategorie!B111</f>
        <v>24</v>
      </c>
      <c r="B22" s="50" t="str">
        <f>Kategorie!C111</f>
        <v>Fusík</v>
      </c>
      <c r="C22" s="50" t="str">
        <f>Kategorie!D111</f>
        <v>Ján</v>
      </c>
      <c r="D22" s="50" t="str">
        <f>Kategorie!E111</f>
        <v>BBS Bratislava</v>
      </c>
      <c r="E22" s="50">
        <f>Kategorie!F111</f>
        <v>1958</v>
      </c>
    </row>
    <row r="23" spans="1:5" ht="12.75">
      <c r="A23" s="49">
        <f>Kategorie!B189</f>
        <v>25</v>
      </c>
      <c r="B23" s="50" t="str">
        <f>Kategorie!C189</f>
        <v>Hrubý</v>
      </c>
      <c r="C23" s="50" t="str">
        <f>Kategorie!D189</f>
        <v>Milan</v>
      </c>
      <c r="D23" s="50" t="str">
        <f>Kategorie!E189</f>
        <v>Blansko</v>
      </c>
      <c r="E23" s="50">
        <f>Kategorie!F189</f>
        <v>1938</v>
      </c>
    </row>
    <row r="24" spans="1:5" ht="12.75">
      <c r="A24" s="49">
        <f>Kategorie!B7</f>
        <v>26</v>
      </c>
      <c r="B24" s="50" t="str">
        <f>Kategorie!C7</f>
        <v>Bláha</v>
      </c>
      <c r="C24" s="50" t="str">
        <f>Kategorie!D7</f>
        <v>Tomáš</v>
      </c>
      <c r="D24" s="50" t="str">
        <f>Kategorie!E7</f>
        <v>AK Asics Krom</v>
      </c>
      <c r="E24" s="50">
        <f>Kategorie!F7</f>
        <v>1976</v>
      </c>
    </row>
    <row r="25" spans="1:5" ht="12.75">
      <c r="A25" s="49">
        <f>Kategorie!B190</f>
        <v>27</v>
      </c>
      <c r="B25" s="50" t="str">
        <f>Kategorie!C190</f>
        <v>Kubík</v>
      </c>
      <c r="C25" s="50" t="str">
        <f>Kategorie!D190</f>
        <v>Josef</v>
      </c>
      <c r="D25" s="50" t="str">
        <f>Kategorie!E190</f>
        <v>Ptačina Adamov</v>
      </c>
      <c r="E25" s="50">
        <f>Kategorie!F190</f>
        <v>1938</v>
      </c>
    </row>
    <row r="26" spans="1:5" ht="12.75">
      <c r="A26" s="49">
        <f>Kategorie!B21</f>
        <v>28</v>
      </c>
      <c r="B26" s="50" t="str">
        <f>Kategorie!C21</f>
        <v>Bellay</v>
      </c>
      <c r="C26" s="50" t="str">
        <f>Kategorie!D21</f>
        <v>Petr</v>
      </c>
      <c r="D26" s="50" t="str">
        <f>Kategorie!E21</f>
        <v>Tribelo</v>
      </c>
      <c r="E26" s="50">
        <f>Kategorie!F21</f>
        <v>1988</v>
      </c>
    </row>
    <row r="27" spans="1:5" ht="12.75">
      <c r="A27" s="49">
        <f>Kategorie!B141</f>
        <v>29</v>
      </c>
      <c r="B27" s="50" t="str">
        <f>Kategorie!C141</f>
        <v>Slaníková</v>
      </c>
      <c r="C27" s="50" t="str">
        <f>Kategorie!D141</f>
        <v>Adriana</v>
      </c>
      <c r="D27" s="50" t="str">
        <f>Kategorie!E141</f>
        <v>AK Hodonín</v>
      </c>
      <c r="E27" s="50">
        <f>Kategorie!F141</f>
        <v>1993</v>
      </c>
    </row>
    <row r="28" spans="1:5" ht="12.75">
      <c r="A28" s="49">
        <f>Kategorie!B127</f>
        <v>30</v>
      </c>
      <c r="B28" s="50" t="str">
        <f>Kategorie!C127</f>
        <v>Štrajt</v>
      </c>
      <c r="C28" s="50" t="str">
        <f>Kategorie!D127</f>
        <v>Jiří</v>
      </c>
      <c r="D28" s="50" t="str">
        <f>Kategorie!E127</f>
        <v>Rájec Jestřebí</v>
      </c>
      <c r="E28" s="50">
        <f>Kategorie!F127</f>
        <v>1944</v>
      </c>
    </row>
    <row r="29" spans="1:5" ht="12.75">
      <c r="A29" s="49">
        <f>Kategorie!B90</f>
        <v>31</v>
      </c>
      <c r="B29" s="50" t="str">
        <f>Kategorie!C90</f>
        <v>Šmatera</v>
      </c>
      <c r="C29" s="50" t="str">
        <f>Kategorie!D90</f>
        <v>Petr</v>
      </c>
      <c r="D29" s="50" t="str">
        <f>Kategorie!E90</f>
        <v>Kunštát</v>
      </c>
      <c r="E29" s="50">
        <f>Kategorie!F90</f>
        <v>1961</v>
      </c>
    </row>
    <row r="30" spans="1:5" ht="12.75">
      <c r="A30" s="49">
        <f>Kategorie!B143</f>
        <v>32</v>
      </c>
      <c r="B30" s="50" t="str">
        <f>Kategorie!C143</f>
        <v>Vévodová</v>
      </c>
      <c r="C30" s="50" t="str">
        <f>Kategorie!D143</f>
        <v>Martina</v>
      </c>
      <c r="D30" s="50" t="str">
        <f>Kategorie!E143</f>
        <v>AK Perná</v>
      </c>
      <c r="E30" s="50">
        <f>Kategorie!F143</f>
        <v>1990</v>
      </c>
    </row>
    <row r="31" spans="1:5" ht="12.75">
      <c r="A31" s="49">
        <f>Kategorie!B11</f>
        <v>33</v>
      </c>
      <c r="B31" s="50" t="str">
        <f>Kategorie!C11</f>
        <v>Hrdina</v>
      </c>
      <c r="C31" s="50" t="str">
        <f>Kategorie!D11</f>
        <v>Pavel</v>
      </c>
      <c r="D31" s="50" t="str">
        <f>Kategorie!E11</f>
        <v>AK Perná</v>
      </c>
      <c r="E31" s="50">
        <f>Kategorie!F11</f>
        <v>1988</v>
      </c>
    </row>
    <row r="32" spans="1:5" ht="12.75">
      <c r="A32" s="49">
        <f>Kategorie!B87</f>
        <v>34</v>
      </c>
      <c r="B32" s="50" t="str">
        <f>Kategorie!C87</f>
        <v>Vévoda</v>
      </c>
      <c r="C32" s="50" t="str">
        <f>Kategorie!D87</f>
        <v>Ivan</v>
      </c>
      <c r="D32" s="50" t="str">
        <f>Kategorie!E87</f>
        <v>AK Perná</v>
      </c>
      <c r="E32" s="50">
        <f>Kategorie!F87</f>
        <v>1960</v>
      </c>
    </row>
    <row r="33" spans="1:5" ht="12.75">
      <c r="A33" s="49">
        <f>Kategorie!B115</f>
        <v>35</v>
      </c>
      <c r="B33" s="50" t="str">
        <f>Kategorie!C115</f>
        <v>Bobek</v>
      </c>
      <c r="C33" s="50" t="str">
        <f>Kategorie!D115</f>
        <v>Josef</v>
      </c>
      <c r="D33" s="50" t="str">
        <f>Kategorie!E115</f>
        <v>TS Znojmo</v>
      </c>
      <c r="E33" s="50">
        <f>Kategorie!F115</f>
        <v>1949</v>
      </c>
    </row>
    <row r="34" spans="1:5" ht="12.75">
      <c r="A34" s="49">
        <f>Kategorie!B84</f>
        <v>36</v>
      </c>
      <c r="B34" s="50" t="str">
        <f>Kategorie!C84</f>
        <v>Špacír</v>
      </c>
      <c r="C34" s="50" t="str">
        <f>Kategorie!D84</f>
        <v>Vladislav</v>
      </c>
      <c r="D34" s="50" t="str">
        <f>Kategorie!E84</f>
        <v>Loko Břeclav</v>
      </c>
      <c r="E34" s="50">
        <f>Kategorie!F84</f>
        <v>1955</v>
      </c>
    </row>
    <row r="35" spans="1:5" ht="12.75">
      <c r="A35" s="49">
        <f>Kategorie!B102</f>
        <v>37</v>
      </c>
      <c r="B35" s="50" t="str">
        <f>Kategorie!C102</f>
        <v>Orth</v>
      </c>
      <c r="C35" s="50" t="str">
        <f>Kategorie!D102</f>
        <v>Milan</v>
      </c>
      <c r="D35" s="50" t="str">
        <f>Kategorie!E102</f>
        <v>Irish Pub BV</v>
      </c>
      <c r="E35" s="50">
        <f>Kategorie!F102</f>
        <v>1961</v>
      </c>
    </row>
    <row r="36" spans="1:5" ht="12.75">
      <c r="A36" s="49">
        <f>Kategorie!B120</f>
        <v>38</v>
      </c>
      <c r="B36" s="50" t="str">
        <f>Kategorie!C120</f>
        <v>Barták</v>
      </c>
      <c r="C36" s="50" t="str">
        <f>Kategorie!D120</f>
        <v>Lubomír</v>
      </c>
      <c r="D36" s="50" t="str">
        <f>Kategorie!E120</f>
        <v>nezařazen</v>
      </c>
      <c r="E36" s="50">
        <f>Kategorie!F120</f>
        <v>1951</v>
      </c>
    </row>
    <row r="37" spans="1:5" ht="12.75">
      <c r="A37" s="49">
        <f>Kategorie!B8</f>
        <v>39</v>
      </c>
      <c r="B37" s="50" t="str">
        <f>Kategorie!C8</f>
        <v>Steiner</v>
      </c>
      <c r="C37" s="50" t="str">
        <f>Kategorie!D8</f>
        <v>Tomáš</v>
      </c>
      <c r="D37" s="50" t="str">
        <f>Kategorie!E8</f>
        <v>UNI Brno</v>
      </c>
      <c r="E37" s="50">
        <f>Kategorie!F8</f>
        <v>1986</v>
      </c>
    </row>
    <row r="38" spans="1:5" ht="12.75">
      <c r="A38" s="49">
        <f>Kategorie!B9</f>
        <v>40</v>
      </c>
      <c r="B38" s="50" t="str">
        <f>Kategorie!C9</f>
        <v>Martínek</v>
      </c>
      <c r="C38" s="50" t="str">
        <f>Kategorie!D9</f>
        <v>Jan</v>
      </c>
      <c r="D38" s="50" t="str">
        <f>Kategorie!E9</f>
        <v>Slavkov</v>
      </c>
      <c r="E38" s="50">
        <f>Kategorie!F9</f>
        <v>1987</v>
      </c>
    </row>
    <row r="39" spans="1:5" ht="12.75">
      <c r="A39" s="49">
        <f>Kategorie!B17</f>
        <v>41</v>
      </c>
      <c r="B39" s="50" t="str">
        <f>Kategorie!C17</f>
        <v>Koudelka</v>
      </c>
      <c r="C39" s="50" t="str">
        <f>Kategorie!D17</f>
        <v>Lukáš</v>
      </c>
      <c r="D39" s="50" t="str">
        <f>Kategorie!E17</f>
        <v>SK Olšany</v>
      </c>
      <c r="E39" s="50">
        <f>Kategorie!F17</f>
        <v>1983</v>
      </c>
    </row>
    <row r="40" spans="1:5" ht="12.75">
      <c r="A40" s="49">
        <f>Kategorie!B148</f>
        <v>44</v>
      </c>
      <c r="B40" s="50" t="str">
        <f>Kategorie!C148</f>
        <v>Bartáková</v>
      </c>
      <c r="C40" s="50" t="str">
        <f>Kategorie!D148</f>
        <v>Helena</v>
      </c>
      <c r="D40" s="50" t="str">
        <f>Kategorie!E148</f>
        <v>Vítkovice</v>
      </c>
      <c r="E40" s="50">
        <f>Kategorie!F148</f>
        <v>1986</v>
      </c>
    </row>
    <row r="41" spans="1:5" ht="12.75">
      <c r="A41" s="49">
        <f>Kategorie!B113</f>
        <v>48</v>
      </c>
      <c r="B41" s="50" t="str">
        <f>Kategorie!C113</f>
        <v>Kudlička</v>
      </c>
      <c r="C41" s="50" t="str">
        <f>Kategorie!D113</f>
        <v>Svatopluk</v>
      </c>
      <c r="D41" s="50" t="str">
        <f>Kategorie!E113</f>
        <v>LRS Vyškov</v>
      </c>
      <c r="E41" s="50">
        <f>Kategorie!F113</f>
        <v>1950</v>
      </c>
    </row>
    <row r="42" spans="1:5" ht="12.75">
      <c r="A42" s="49">
        <f>Kategorie!B16</f>
        <v>49</v>
      </c>
      <c r="B42" s="50" t="str">
        <f>Kategorie!C16</f>
        <v>Šitka</v>
      </c>
      <c r="C42" s="50" t="str">
        <f>Kategorie!D16</f>
        <v>Josef</v>
      </c>
      <c r="D42" s="50" t="str">
        <f>Kategorie!E16</f>
        <v>MK Seip Ostrava</v>
      </c>
      <c r="E42" s="50">
        <f>Kategorie!F16</f>
        <v>1986</v>
      </c>
    </row>
    <row r="43" spans="1:5" ht="12.75">
      <c r="A43" s="49">
        <f>Kategorie!B155</f>
        <v>50</v>
      </c>
      <c r="B43" s="50" t="str">
        <f>Kategorie!C155</f>
        <v>Hynštová</v>
      </c>
      <c r="C43" s="50" t="str">
        <f>Kategorie!D155</f>
        <v>Marie</v>
      </c>
      <c r="D43" s="50" t="str">
        <f>Kategorie!E155</f>
        <v>AK Drnovice</v>
      </c>
      <c r="E43" s="50">
        <f>Kategorie!F155</f>
        <v>1957</v>
      </c>
    </row>
    <row r="44" spans="1:5" ht="12.75">
      <c r="A44" s="49">
        <f>Kategorie!B60</f>
        <v>51</v>
      </c>
      <c r="B44" s="50" t="str">
        <f>Kategorie!C60</f>
        <v>Jančařík</v>
      </c>
      <c r="C44" s="50" t="str">
        <f>Kategorie!D60</f>
        <v>Petr</v>
      </c>
      <c r="D44" s="50" t="str">
        <f>Kategorie!E60</f>
        <v>AAC Brno</v>
      </c>
      <c r="E44" s="50">
        <f>Kategorie!F60</f>
        <v>1968</v>
      </c>
    </row>
    <row r="45" spans="1:5" ht="12.75">
      <c r="A45" s="49">
        <f>Kategorie!B151</f>
        <v>53</v>
      </c>
      <c r="B45" s="50" t="str">
        <f>Kategorie!C151</f>
        <v>Jančaříková</v>
      </c>
      <c r="C45" s="50" t="str">
        <f>Kategorie!D151</f>
        <v>Lenka</v>
      </c>
      <c r="D45" s="50" t="str">
        <f>Kategorie!E151</f>
        <v>AAC Brno</v>
      </c>
      <c r="E45" s="50">
        <f>Kategorie!F151</f>
        <v>1970</v>
      </c>
    </row>
    <row r="46" spans="1:5" ht="12.75">
      <c r="A46" s="49">
        <f>Kategorie!B168</f>
        <v>54</v>
      </c>
      <c r="B46" s="50" t="str">
        <f>Kategorie!C168</f>
        <v>Čermáková</v>
      </c>
      <c r="C46" s="50" t="str">
        <f>Kategorie!D168</f>
        <v>Věra</v>
      </c>
      <c r="D46" s="50" t="str">
        <f>Kategorie!E168</f>
        <v>Karkulka</v>
      </c>
      <c r="E46" s="50">
        <f>Kategorie!F168</f>
        <v>1978</v>
      </c>
    </row>
    <row r="47" spans="1:5" ht="12.75">
      <c r="A47" s="49">
        <f>Kategorie!B156</f>
        <v>55</v>
      </c>
      <c r="B47" s="50" t="str">
        <f>Kategorie!C156</f>
        <v>Durnová</v>
      </c>
      <c r="C47" s="50" t="str">
        <f>Kategorie!D156</f>
        <v>Marta</v>
      </c>
      <c r="D47" s="50" t="str">
        <f>Kategorie!E156</f>
        <v>Antalis Veselí</v>
      </c>
      <c r="E47" s="50">
        <f>Kategorie!F156</f>
        <v>1964</v>
      </c>
    </row>
    <row r="48" spans="1:5" ht="12.75">
      <c r="A48" s="49">
        <f>Kategorie!B180</f>
        <v>55</v>
      </c>
      <c r="B48" s="50" t="str">
        <f>Kategorie!C180</f>
        <v>Cupalová</v>
      </c>
      <c r="C48" s="50" t="str">
        <f>Kategorie!D180</f>
        <v>Eva</v>
      </c>
      <c r="D48" s="50" t="str">
        <f>Kategorie!E180</f>
        <v>Bučovice</v>
      </c>
      <c r="E48" s="50">
        <f>Kategorie!F180</f>
        <v>1947</v>
      </c>
    </row>
    <row r="49" spans="1:5" ht="12.75">
      <c r="A49" s="49">
        <f>Kategorie!B187</f>
        <v>57</v>
      </c>
      <c r="B49" s="50" t="str">
        <f>Kategorie!C187</f>
        <v>Hána</v>
      </c>
      <c r="C49" s="50" t="str">
        <f>Kategorie!D187</f>
        <v>Květoslav</v>
      </c>
      <c r="D49" s="50" t="str">
        <f>Kategorie!E187</f>
        <v>Svatobořice</v>
      </c>
      <c r="E49" s="50">
        <f>Kategorie!F187</f>
        <v>1937</v>
      </c>
    </row>
    <row r="50" spans="1:5" ht="12.75">
      <c r="A50" s="49">
        <f>Kategorie!B53</f>
        <v>58</v>
      </c>
      <c r="B50" s="50" t="str">
        <f>Kategorie!C53</f>
        <v>Vacek</v>
      </c>
      <c r="C50" s="50" t="str">
        <f>Kategorie!D53</f>
        <v>Martin</v>
      </c>
      <c r="D50" s="50" t="str">
        <f>Kategorie!E53</f>
        <v>Iscarex</v>
      </c>
      <c r="E50" s="50">
        <f>Kategorie!F53</f>
        <v>1969</v>
      </c>
    </row>
    <row r="51" spans="1:5" ht="12.75">
      <c r="A51" s="49">
        <f>Kategorie!B83</f>
        <v>59</v>
      </c>
      <c r="B51" s="50" t="str">
        <f>Kategorie!C83</f>
        <v>Stránský</v>
      </c>
      <c r="C51" s="50" t="str">
        <f>Kategorie!D83</f>
        <v>Aleš</v>
      </c>
      <c r="D51" s="50" t="str">
        <f>Kategorie!E83</f>
        <v>Iscarex</v>
      </c>
      <c r="E51" s="50">
        <f>Kategorie!F83</f>
        <v>1960</v>
      </c>
    </row>
    <row r="52" spans="1:5" ht="12.75">
      <c r="A52" s="49">
        <f>Kategorie!B28</f>
        <v>60</v>
      </c>
      <c r="B52" s="50" t="str">
        <f>Kategorie!C28</f>
        <v>Čermák</v>
      </c>
      <c r="C52" s="50" t="str">
        <f>Kategorie!D28</f>
        <v>Bedřich</v>
      </c>
      <c r="D52" s="50" t="str">
        <f>Kategorie!E28</f>
        <v>Třebíč</v>
      </c>
      <c r="E52" s="50">
        <f>Kategorie!F28</f>
        <v>1974</v>
      </c>
    </row>
    <row r="53" spans="1:5" ht="12.75">
      <c r="A53" s="49">
        <f>Kategorie!B177</f>
        <v>61</v>
      </c>
      <c r="B53" s="50" t="str">
        <f>Kategorie!C177</f>
        <v>Soldánová</v>
      </c>
      <c r="C53" s="50" t="str">
        <f>Kategorie!D177</f>
        <v>Helena</v>
      </c>
      <c r="D53" s="50" t="str">
        <f>Kategorie!E177</f>
        <v>nezařazen</v>
      </c>
      <c r="E53" s="50">
        <f>Kategorie!F177</f>
        <v>1972</v>
      </c>
    </row>
    <row r="54" spans="1:5" ht="12.75">
      <c r="A54" s="49">
        <f>Kategorie!B42</f>
        <v>62</v>
      </c>
      <c r="B54" s="50" t="str">
        <f>Kategorie!C42</f>
        <v>Čermák</v>
      </c>
      <c r="C54" s="50" t="str">
        <f>Kategorie!D42</f>
        <v>Pavel</v>
      </c>
      <c r="D54" s="50" t="str">
        <f>Kategorie!E42</f>
        <v>Třebíč</v>
      </c>
      <c r="E54" s="50">
        <f>Kategorie!F42</f>
        <v>1978</v>
      </c>
    </row>
    <row r="55" spans="1:5" ht="12.75">
      <c r="A55" s="49">
        <f>Kategorie!B138</f>
        <v>63</v>
      </c>
      <c r="B55" s="50" t="str">
        <f>Kategorie!C138</f>
        <v>Stránská</v>
      </c>
      <c r="C55" s="50" t="str">
        <f>Kategorie!D138</f>
        <v>Michaela</v>
      </c>
      <c r="D55" s="50" t="str">
        <f>Kategorie!E138</f>
        <v>Iscarex</v>
      </c>
      <c r="E55" s="50">
        <f>Kategorie!F138</f>
        <v>1997</v>
      </c>
    </row>
    <row r="56" spans="1:5" ht="12.75">
      <c r="A56" s="49">
        <f>Kategorie!B139</f>
        <v>65</v>
      </c>
      <c r="B56" s="50" t="str">
        <f>Kategorie!C139</f>
        <v>Stránská</v>
      </c>
      <c r="C56" s="50" t="str">
        <f>Kategorie!D139</f>
        <v>Adéla</v>
      </c>
      <c r="D56" s="50" t="str">
        <f>Kategorie!E139</f>
        <v>Iscarex</v>
      </c>
      <c r="E56" s="50">
        <f>Kategorie!F139</f>
        <v>1991</v>
      </c>
    </row>
    <row r="57" spans="1:5" ht="12.75">
      <c r="A57" s="49">
        <f>Kategorie!B114</f>
        <v>66</v>
      </c>
      <c r="B57" s="50" t="str">
        <f>Kategorie!C114</f>
        <v>Gross</v>
      </c>
      <c r="C57" s="50" t="str">
        <f>Kategorie!D114</f>
        <v>Luděk</v>
      </c>
      <c r="D57" s="50" t="str">
        <f>Kategorie!E114</f>
        <v>GPOA Znojmo</v>
      </c>
      <c r="E57" s="50">
        <f>Kategorie!F114</f>
        <v>1953</v>
      </c>
    </row>
    <row r="58" spans="1:5" ht="12.75">
      <c r="A58" s="49">
        <f>Kategorie!B184</f>
        <v>67</v>
      </c>
      <c r="B58" s="50" t="str">
        <f>Kategorie!C184</f>
        <v>Haberland</v>
      </c>
      <c r="C58" s="50" t="str">
        <f>Kategorie!D184</f>
        <v>Jan</v>
      </c>
      <c r="D58" s="50" t="str">
        <f>Kategorie!E184</f>
        <v>nezařazen</v>
      </c>
      <c r="E58" s="50">
        <f>Kategorie!F184</f>
        <v>1942</v>
      </c>
    </row>
    <row r="59" spans="1:5" ht="12.75">
      <c r="A59" s="49">
        <f>Kategorie!B145</f>
        <v>68</v>
      </c>
      <c r="B59" s="50" t="str">
        <f>Kategorie!C145</f>
        <v>Michálková</v>
      </c>
      <c r="C59" s="50" t="str">
        <f>Kategorie!D145</f>
        <v>Renata</v>
      </c>
      <c r="D59" s="50" t="str">
        <f>Kategorie!E145</f>
        <v>Slovan Luhačovice</v>
      </c>
      <c r="E59" s="50">
        <f>Kategorie!F145</f>
        <v>1981</v>
      </c>
    </row>
    <row r="60" spans="1:5" ht="12.75">
      <c r="A60" s="49">
        <f>Kategorie!B125</f>
        <v>73</v>
      </c>
      <c r="B60" s="50" t="str">
        <f>Kategorie!C125</f>
        <v>Kubíček</v>
      </c>
      <c r="C60" s="50" t="str">
        <f>Kategorie!D125</f>
        <v>František</v>
      </c>
      <c r="D60" s="50" t="str">
        <f>Kategorie!E125</f>
        <v>Relax Depo</v>
      </c>
      <c r="E60" s="50">
        <f>Kategorie!F125</f>
        <v>1946</v>
      </c>
    </row>
    <row r="61" spans="1:5" ht="12.75">
      <c r="A61" s="49">
        <f>Kategorie!B37</f>
        <v>74</v>
      </c>
      <c r="B61" s="50" t="str">
        <f>Kategorie!C37</f>
        <v>Kuben</v>
      </c>
      <c r="C61" s="50" t="str">
        <f>Kategorie!D37</f>
        <v>Karel</v>
      </c>
      <c r="D61" s="50" t="str">
        <f>Kategorie!E37</f>
        <v>Znojmo</v>
      </c>
      <c r="E61" s="50">
        <f>Kategorie!F37</f>
        <v>1976</v>
      </c>
    </row>
    <row r="62" spans="1:5" ht="12.75">
      <c r="A62" s="49">
        <f>Kategorie!B64</f>
        <v>76</v>
      </c>
      <c r="B62" s="50" t="str">
        <f>Kategorie!C64</f>
        <v>Wiesinger</v>
      </c>
      <c r="C62" s="50" t="str">
        <f>Kategorie!D64</f>
        <v>Wolker</v>
      </c>
      <c r="D62" s="50" t="str">
        <f>Kategorie!E64</f>
        <v>LAC Harlekin</v>
      </c>
      <c r="E62" s="50">
        <f>Kategorie!F64</f>
        <v>1971</v>
      </c>
    </row>
    <row r="63" spans="1:5" ht="12.75">
      <c r="A63" s="49">
        <f>Kategorie!B128</f>
        <v>77</v>
      </c>
      <c r="B63" s="50" t="str">
        <f>Kategorie!C128</f>
        <v>Stříbrný</v>
      </c>
      <c r="C63" s="50" t="str">
        <f>Kategorie!D128</f>
        <v>Rostislav</v>
      </c>
      <c r="D63" s="50" t="str">
        <f>Kategorie!E128</f>
        <v>MS Slavia Brno</v>
      </c>
      <c r="E63" s="50">
        <f>Kategorie!F128</f>
        <v>1952</v>
      </c>
    </row>
    <row r="64" spans="1:5" ht="12.75">
      <c r="A64" s="49">
        <f>Kategorie!B153</f>
        <v>79</v>
      </c>
      <c r="B64" s="50" t="str">
        <f>Kategorie!C153</f>
        <v>Hanáková</v>
      </c>
      <c r="C64" s="50" t="str">
        <f>Kategorie!D153</f>
        <v>Miroslava</v>
      </c>
      <c r="D64" s="50" t="str">
        <f>Kategorie!E153</f>
        <v>SK Bučovice</v>
      </c>
      <c r="E64" s="50">
        <f>Kategorie!F153</f>
        <v>1966</v>
      </c>
    </row>
    <row r="65" spans="1:5" ht="12.75">
      <c r="A65" s="49">
        <f>Kategorie!B160</f>
        <v>82</v>
      </c>
      <c r="B65" s="50" t="str">
        <f>Kategorie!C160</f>
        <v>Volavá</v>
      </c>
      <c r="C65" s="50" t="str">
        <f>Kategorie!D160</f>
        <v>Ivana</v>
      </c>
      <c r="D65" s="50" t="str">
        <f>Kategorie!E160</f>
        <v>Fitonline</v>
      </c>
      <c r="E65" s="50">
        <f>Kategorie!F160</f>
        <v>1964</v>
      </c>
    </row>
    <row r="66" spans="1:5" ht="12.75">
      <c r="A66" s="49">
        <f>Kategorie!B98</f>
        <v>83</v>
      </c>
      <c r="B66" s="50" t="str">
        <f>Kategorie!C98</f>
        <v>Volavý</v>
      </c>
      <c r="C66" s="50" t="str">
        <f>Kategorie!D98</f>
        <v>Vladimír</v>
      </c>
      <c r="D66" s="50" t="str">
        <f>Kategorie!E98</f>
        <v>Fitonline</v>
      </c>
      <c r="E66" s="50">
        <f>Kategorie!F98</f>
        <v>1955</v>
      </c>
    </row>
    <row r="67" spans="1:5" ht="12.75">
      <c r="A67" s="49">
        <f>Kategorie!B167</f>
        <v>84</v>
      </c>
      <c r="B67" s="50" t="str">
        <f>Kategorie!C167</f>
        <v>Krejčiříková</v>
      </c>
      <c r="C67" s="50" t="str">
        <f>Kategorie!D167</f>
        <v>Kateřina</v>
      </c>
      <c r="D67" s="50" t="str">
        <f>Kategorie!E167</f>
        <v>Sv.Kateřina</v>
      </c>
      <c r="E67" s="50">
        <f>Kategorie!F167</f>
        <v>1972</v>
      </c>
    </row>
    <row r="68" spans="1:5" ht="12.75">
      <c r="A68" s="49">
        <f>Kategorie!B118</f>
        <v>85</v>
      </c>
      <c r="B68" s="50" t="str">
        <f>Kategorie!C118</f>
        <v>Stráník</v>
      </c>
      <c r="C68" s="50" t="str">
        <f>Kategorie!D118</f>
        <v>Aleš</v>
      </c>
      <c r="D68" s="50" t="str">
        <f>Kategorie!E118</f>
        <v>nezařazen</v>
      </c>
      <c r="E68" s="50">
        <f>Kategorie!F118</f>
        <v>1950</v>
      </c>
    </row>
    <row r="69" spans="1:5" ht="12.75">
      <c r="A69" s="49">
        <f>Kategorie!B154</f>
        <v>86</v>
      </c>
      <c r="B69" s="50" t="str">
        <f>Kategorie!C154</f>
        <v>Martincová</v>
      </c>
      <c r="C69" s="50" t="str">
        <f>Kategorie!D154</f>
        <v>Ivana</v>
      </c>
      <c r="D69" s="50" t="str">
        <f>Kategorie!E154</f>
        <v>Mor.Slavia Brno</v>
      </c>
      <c r="E69" s="50">
        <f>Kategorie!F154</f>
        <v>1963</v>
      </c>
    </row>
    <row r="70" spans="1:5" ht="12.75">
      <c r="A70" s="49">
        <f>Kategorie!B43</f>
        <v>87</v>
      </c>
      <c r="B70" s="50" t="str">
        <f>Kategorie!C43</f>
        <v>Urbánek</v>
      </c>
      <c r="C70" s="50" t="str">
        <f>Kategorie!D43</f>
        <v>Ivan</v>
      </c>
      <c r="D70" s="50" t="str">
        <f>Kategorie!E43</f>
        <v>nezařazen</v>
      </c>
      <c r="E70" s="50">
        <f>Kategorie!F43</f>
        <v>1984</v>
      </c>
    </row>
    <row r="71" spans="1:5" ht="12.75">
      <c r="A71" s="49">
        <f>Kategorie!B85</f>
        <v>88</v>
      </c>
      <c r="B71" s="50" t="str">
        <f>Kategorie!C85</f>
        <v>Rozman</v>
      </c>
      <c r="C71" s="50" t="str">
        <f>Kategorie!D85</f>
        <v>Ladislav</v>
      </c>
      <c r="D71" s="50" t="str">
        <f>Kategorie!E85</f>
        <v>Cyklo Lasl Brno</v>
      </c>
      <c r="E71" s="50">
        <f>Kategorie!F85</f>
        <v>1954</v>
      </c>
    </row>
    <row r="72" spans="1:5" ht="12.75">
      <c r="A72" s="49">
        <f>Kategorie!B117</f>
        <v>89</v>
      </c>
      <c r="B72" s="50" t="str">
        <f>Kategorie!C117</f>
        <v>Mareš</v>
      </c>
      <c r="C72" s="50" t="str">
        <f>Kategorie!D117</f>
        <v>Bohumil</v>
      </c>
      <c r="D72" s="50" t="str">
        <f>Kategorie!E117</f>
        <v>LAC Brno</v>
      </c>
      <c r="E72" s="50">
        <f>Kategorie!F117</f>
        <v>1951</v>
      </c>
    </row>
    <row r="73" spans="1:5" ht="12.75">
      <c r="A73" s="49">
        <f>Kategorie!B100</f>
        <v>90</v>
      </c>
      <c r="B73" s="50" t="str">
        <f>Kategorie!C100</f>
        <v>Lach</v>
      </c>
      <c r="C73" s="50" t="str">
        <f>Kategorie!D100</f>
        <v>Thomas</v>
      </c>
      <c r="D73" s="50" t="str">
        <f>Kategorie!E100</f>
        <v>Wienna</v>
      </c>
      <c r="E73" s="50">
        <f>Kategorie!F100</f>
        <v>1957</v>
      </c>
    </row>
    <row r="74" spans="1:5" ht="12.75">
      <c r="A74" s="49">
        <f>Kategorie!B29</f>
        <v>91</v>
      </c>
      <c r="B74" s="50" t="str">
        <f>Kategorie!C29</f>
        <v>Kocur</v>
      </c>
      <c r="C74" s="50" t="str">
        <f>Kategorie!D29</f>
        <v>Lukáš</v>
      </c>
      <c r="D74" s="50" t="str">
        <f>Kategorie!E29</f>
        <v>Brno</v>
      </c>
      <c r="E74" s="50">
        <f>Kategorie!F29</f>
        <v>1977</v>
      </c>
    </row>
    <row r="75" spans="1:5" ht="12.75">
      <c r="A75" s="49">
        <f>Kategorie!B91</f>
        <v>92</v>
      </c>
      <c r="B75" s="50" t="str">
        <f>Kategorie!C91</f>
        <v>Jurča</v>
      </c>
      <c r="C75" s="50" t="str">
        <f>Kategorie!D91</f>
        <v>Jaroslav</v>
      </c>
      <c r="D75" s="50" t="str">
        <f>Kategorie!E91</f>
        <v>nezařazen</v>
      </c>
      <c r="E75" s="50">
        <f>Kategorie!F91</f>
        <v>1962</v>
      </c>
    </row>
    <row r="76" spans="1:5" ht="12.75">
      <c r="A76" s="49">
        <f>Kategorie!B34</f>
        <v>93</v>
      </c>
      <c r="B76" s="50" t="str">
        <f>Kategorie!C34</f>
        <v>Vačkař</v>
      </c>
      <c r="C76" s="50" t="str">
        <f>Kategorie!D34</f>
        <v>Rostislav</v>
      </c>
      <c r="D76" s="50" t="str">
        <f>Kategorie!E34</f>
        <v>nezařezen</v>
      </c>
      <c r="E76" s="50">
        <f>Kategorie!F34</f>
        <v>1974</v>
      </c>
    </row>
    <row r="77" spans="1:5" ht="12.75">
      <c r="A77" s="49">
        <f>Kategorie!B88</f>
        <v>94</v>
      </c>
      <c r="B77" s="50" t="str">
        <f>Kategorie!C88</f>
        <v>Skyba</v>
      </c>
      <c r="C77" s="50" t="str">
        <f>Kategorie!D88</f>
        <v>Martin</v>
      </c>
      <c r="D77" s="50" t="str">
        <f>Kategorie!E88</f>
        <v>Fit-online</v>
      </c>
      <c r="E77" s="50">
        <f>Kategorie!F88</f>
        <v>1962</v>
      </c>
    </row>
    <row r="78" spans="1:5" ht="12.75">
      <c r="A78" s="49">
        <f>Kategorie!B59</f>
        <v>95</v>
      </c>
      <c r="B78" s="50" t="str">
        <f>Kategorie!C59</f>
        <v>Svoboda</v>
      </c>
      <c r="C78" s="50" t="str">
        <f>Kategorie!D59</f>
        <v>Marek</v>
      </c>
      <c r="D78" s="50" t="str">
        <f>Kategorie!E59</f>
        <v>Fitness Freedom</v>
      </c>
      <c r="E78" s="50">
        <f>Kategorie!F59</f>
        <v>1971</v>
      </c>
    </row>
    <row r="79" spans="1:5" ht="12.75">
      <c r="A79" s="49">
        <f>Kategorie!B163</f>
        <v>96</v>
      </c>
      <c r="B79" s="50" t="str">
        <f>Kategorie!C163</f>
        <v>Bohdálková</v>
      </c>
      <c r="C79" s="50" t="str">
        <f>Kategorie!D163</f>
        <v>Jolana</v>
      </c>
      <c r="D79" s="50" t="str">
        <f>Kategorie!E163</f>
        <v>Fitnes freedom</v>
      </c>
      <c r="E79" s="50">
        <f>Kategorie!F163</f>
        <v>1974</v>
      </c>
    </row>
    <row r="80" spans="1:5" ht="12.75">
      <c r="A80" s="49">
        <f>Kategorie!B169</f>
        <v>97</v>
      </c>
      <c r="B80" s="50" t="str">
        <f>Kategorie!C169</f>
        <v>Slabáková</v>
      </c>
      <c r="C80" s="50" t="str">
        <f>Kategorie!D169</f>
        <v>Lenka</v>
      </c>
      <c r="D80" s="50" t="str">
        <f>Kategorie!E169</f>
        <v>AK Olymp Brno</v>
      </c>
      <c r="E80" s="50">
        <f>Kategorie!F169</f>
        <v>1966</v>
      </c>
    </row>
    <row r="81" spans="1:5" ht="12.75">
      <c r="A81" s="49">
        <f>Kategorie!B135</f>
        <v>98</v>
      </c>
      <c r="B81" s="50" t="str">
        <f>Kategorie!C135</f>
        <v>Podmelová</v>
      </c>
      <c r="C81" s="50" t="str">
        <f>Kategorie!D135</f>
        <v>Vilma</v>
      </c>
      <c r="D81" s="50" t="str">
        <f>Kategorie!E135</f>
        <v>AC Mor.Slavia</v>
      </c>
      <c r="E81" s="50">
        <f>Kategorie!F135</f>
        <v>1962</v>
      </c>
    </row>
    <row r="82" spans="1:5" ht="12.75">
      <c r="A82" s="49">
        <f>Kategorie!B129</f>
        <v>99</v>
      </c>
      <c r="B82" s="50" t="str">
        <f>Kategorie!C129</f>
        <v>Sedláček</v>
      </c>
      <c r="C82" s="50" t="str">
        <f>Kategorie!D129</f>
        <v>Pavel</v>
      </c>
      <c r="D82" s="50" t="str">
        <f>Kategorie!E129</f>
        <v>AC Mor.Slavia</v>
      </c>
      <c r="E82" s="50">
        <f>Kategorie!F129</f>
        <v>1953</v>
      </c>
    </row>
    <row r="83" spans="1:5" ht="12.75">
      <c r="A83" s="49">
        <f>Kategorie!B52</f>
        <v>100</v>
      </c>
      <c r="B83" s="50" t="str">
        <f>Kategorie!C52</f>
        <v>Orálek</v>
      </c>
      <c r="C83" s="50" t="str">
        <f>Kategorie!D52</f>
        <v>Daniel</v>
      </c>
      <c r="D83" s="50" t="str">
        <f>Kategorie!E52</f>
        <v>AC Mor.Slavia</v>
      </c>
      <c r="E83" s="50">
        <f>Kategorie!F52</f>
        <v>1970</v>
      </c>
    </row>
    <row r="84" spans="1:5" ht="12.75">
      <c r="A84" s="49">
        <f>Kategorie!B67</f>
        <v>101</v>
      </c>
      <c r="B84" s="50" t="str">
        <f>Kategorie!C67</f>
        <v>Buličič</v>
      </c>
      <c r="C84" s="50" t="str">
        <f>Kategorie!D67</f>
        <v>Andrija</v>
      </c>
      <c r="D84" s="50" t="str">
        <f>Kategorie!E67</f>
        <v>nezařazen</v>
      </c>
      <c r="E84" s="50">
        <f>Kategorie!F67</f>
        <v>1969</v>
      </c>
    </row>
    <row r="85" spans="1:5" ht="12.75">
      <c r="A85" s="49">
        <f>Kategorie!B19</f>
        <v>102</v>
      </c>
      <c r="B85" s="50" t="str">
        <f>Kategorie!C19</f>
        <v>Mokrý</v>
      </c>
      <c r="C85" s="50" t="str">
        <f>Kategorie!D19</f>
        <v>Stanislav</v>
      </c>
      <c r="D85" s="50" t="str">
        <f>Kategorie!E19</f>
        <v>KOB Moira</v>
      </c>
      <c r="E85" s="50">
        <f>Kategorie!F19</f>
        <v>1992</v>
      </c>
    </row>
    <row r="86" spans="1:5" ht="12.75">
      <c r="A86" s="49">
        <f>Kategorie!B31</f>
        <v>103</v>
      </c>
      <c r="B86" s="50" t="str">
        <f>Kategorie!C31</f>
        <v>Mokrý</v>
      </c>
      <c r="C86" s="50" t="str">
        <f>Kategorie!D31</f>
        <v>Ondřej</v>
      </c>
      <c r="D86" s="50" t="str">
        <f>Kategorie!E31</f>
        <v>KOB Moira Brno</v>
      </c>
      <c r="E86" s="50">
        <f>Kategorie!F31</f>
        <v>1994</v>
      </c>
    </row>
    <row r="87" spans="1:5" ht="12.75">
      <c r="A87" s="49">
        <f>Kategorie!B69</f>
        <v>104</v>
      </c>
      <c r="B87" s="50" t="str">
        <f>Kategorie!C69</f>
        <v>Mokrý</v>
      </c>
      <c r="C87" s="50" t="str">
        <f>Kategorie!D69</f>
        <v>Jan</v>
      </c>
      <c r="D87" s="50" t="str">
        <f>Kategorie!E69</f>
        <v>KOB Moira Brno</v>
      </c>
      <c r="E87" s="50">
        <f>Kategorie!F69</f>
        <v>1966</v>
      </c>
    </row>
    <row r="88" spans="1:5" ht="12.75">
      <c r="A88" s="49">
        <f>Kategorie!B76</f>
        <v>105</v>
      </c>
      <c r="B88" s="50" t="str">
        <f>Kategorie!C76</f>
        <v>Studnička</v>
      </c>
      <c r="C88" s="50" t="str">
        <f>Kategorie!D76</f>
        <v>Michal</v>
      </c>
      <c r="D88" s="50" t="str">
        <f>Kategorie!E76</f>
        <v>STS Chvojkovice</v>
      </c>
      <c r="E88" s="50">
        <f>Kategorie!F76</f>
        <v>1973</v>
      </c>
    </row>
    <row r="89" spans="1:5" ht="12.75">
      <c r="A89" s="49">
        <f>Kategorie!B72</f>
        <v>106</v>
      </c>
      <c r="B89" s="50" t="str">
        <f>Kategorie!C72</f>
        <v>Marek</v>
      </c>
      <c r="C89" s="50" t="str">
        <f>Kategorie!D72</f>
        <v>Jaromír</v>
      </c>
      <c r="D89" s="50" t="str">
        <f>Kategorie!E72</f>
        <v>STS Chvojkovice</v>
      </c>
      <c r="E89" s="50">
        <f>Kategorie!F72</f>
        <v>1964</v>
      </c>
    </row>
    <row r="90" spans="1:5" ht="12.75">
      <c r="A90" s="49">
        <f>Kategorie!B161</f>
        <v>107</v>
      </c>
      <c r="B90" s="50" t="str">
        <f>Kategorie!C161</f>
        <v>Studníčková</v>
      </c>
      <c r="C90" s="50" t="str">
        <f>Kategorie!D161</f>
        <v>Alice</v>
      </c>
      <c r="D90" s="50" t="str">
        <f>Kategorie!E161</f>
        <v>STS Chvojkovice</v>
      </c>
      <c r="E90" s="50">
        <f>Kategorie!F161</f>
        <v>1970</v>
      </c>
    </row>
    <row r="91" spans="1:5" ht="12.75">
      <c r="A91" s="49">
        <f>Kategorie!B162</f>
        <v>108</v>
      </c>
      <c r="B91" s="50" t="str">
        <f>Kategorie!C162</f>
        <v>Vávrová</v>
      </c>
      <c r="C91" s="50" t="str">
        <f>Kategorie!D162</f>
        <v>Anna</v>
      </c>
      <c r="D91" s="50" t="str">
        <f>Kategorie!E162</f>
        <v>Hrušovany u Brna</v>
      </c>
      <c r="E91" s="50">
        <f>Kategorie!F162</f>
        <v>1972</v>
      </c>
    </row>
    <row r="92" spans="1:5" ht="12.75">
      <c r="A92" s="49">
        <f>Kategorie!B46</f>
        <v>109</v>
      </c>
      <c r="B92" s="50" t="str">
        <f>Kategorie!C46</f>
        <v>Vávra</v>
      </c>
      <c r="C92" s="50" t="str">
        <f>Kategorie!D46</f>
        <v>Václav</v>
      </c>
      <c r="D92" s="50" t="str">
        <f>Kategorie!E46</f>
        <v>ŠAK Židlochovic</v>
      </c>
      <c r="E92" s="50">
        <f>Kategorie!F46</f>
        <v>1998</v>
      </c>
    </row>
    <row r="93" spans="1:5" ht="12.75">
      <c r="A93" s="49">
        <f>Kategorie!B36</f>
        <v>110</v>
      </c>
      <c r="B93" s="50" t="str">
        <f>Kategorie!C36</f>
        <v>Vávra</v>
      </c>
      <c r="C93" s="50" t="str">
        <f>Kategorie!D36</f>
        <v>Petr</v>
      </c>
      <c r="D93" s="50" t="str">
        <f>Kategorie!E36</f>
        <v>ŠAK Židlochovic</v>
      </c>
      <c r="E93" s="50">
        <f>Kategorie!F36</f>
        <v>2000</v>
      </c>
    </row>
    <row r="94" spans="1:5" ht="12.75">
      <c r="A94" s="49">
        <f>Kategorie!B65</f>
        <v>111</v>
      </c>
      <c r="B94" s="50" t="str">
        <f>Kategorie!C65</f>
        <v>Vávra</v>
      </c>
      <c r="C94" s="50" t="str">
        <f>Kategorie!D65</f>
        <v>Václav</v>
      </c>
      <c r="D94" s="50" t="str">
        <f>Kategorie!E65</f>
        <v>Hrušovany u B.</v>
      </c>
      <c r="E94" s="50">
        <f>Kategorie!F65</f>
        <v>1971</v>
      </c>
    </row>
    <row r="95" spans="1:5" ht="12.75">
      <c r="A95" s="49">
        <f>Kategorie!B119</f>
        <v>112</v>
      </c>
      <c r="B95" s="50" t="str">
        <f>Kategorie!C119</f>
        <v>Hanák</v>
      </c>
      <c r="C95" s="50" t="str">
        <f>Kategorie!D119</f>
        <v>Albín</v>
      </c>
      <c r="D95" s="50" t="str">
        <f>Kategorie!E119</f>
        <v>AS Brno</v>
      </c>
      <c r="E95" s="50">
        <f>Kategorie!F119</f>
        <v>1951</v>
      </c>
    </row>
    <row r="96" spans="1:5" ht="12.75">
      <c r="A96" s="49">
        <f>Kategorie!B95</f>
        <v>113</v>
      </c>
      <c r="B96" s="50" t="str">
        <f>Kategorie!C95</f>
        <v>Patočka</v>
      </c>
      <c r="C96" s="50" t="str">
        <f>Kategorie!D95</f>
        <v>Petr</v>
      </c>
      <c r="D96" s="50" t="str">
        <f>Kategorie!E95</f>
        <v>Dinosport</v>
      </c>
      <c r="E96" s="50">
        <f>Kategorie!F95</f>
        <v>1963</v>
      </c>
    </row>
    <row r="97" spans="1:5" ht="12.75">
      <c r="A97" s="49">
        <f>Kategorie!B24</f>
        <v>114</v>
      </c>
      <c r="B97" s="50" t="str">
        <f>Kategorie!C24</f>
        <v>Pohanka</v>
      </c>
      <c r="C97" s="50" t="str">
        <f>Kategorie!D24</f>
        <v>Libor</v>
      </c>
      <c r="D97" s="50" t="str">
        <f>Kategorie!E24</f>
        <v>Velké Pavlovice</v>
      </c>
      <c r="E97" s="50">
        <f>Kategorie!F24</f>
        <v>1978</v>
      </c>
    </row>
    <row r="98" spans="1:5" ht="12.75">
      <c r="A98" s="49">
        <f>Kategorie!B50</f>
        <v>115</v>
      </c>
      <c r="B98" s="50" t="str">
        <f>Kategorie!C50</f>
        <v>Varga</v>
      </c>
      <c r="C98" s="50" t="str">
        <f>Kategorie!D50</f>
        <v>Ladislav</v>
      </c>
      <c r="D98" s="50" t="str">
        <f>Kategorie!E50</f>
        <v>Brno</v>
      </c>
      <c r="E98" s="50">
        <f>Kategorie!F50</f>
        <v>1984</v>
      </c>
    </row>
    <row r="99" spans="1:5" ht="12.75">
      <c r="A99" s="49">
        <f>Kategorie!B49</f>
        <v>116</v>
      </c>
      <c r="B99" s="50" t="str">
        <f>Kategorie!C49</f>
        <v>Neděla</v>
      </c>
      <c r="C99" s="50" t="str">
        <f>Kategorie!D49</f>
        <v>Petr</v>
      </c>
      <c r="D99" s="50">
        <f>Kategorie!E49</f>
        <v>0</v>
      </c>
      <c r="E99" s="50">
        <f>Kategorie!F49</f>
        <v>1987</v>
      </c>
    </row>
    <row r="100" spans="1:5" ht="12.75">
      <c r="A100" s="49">
        <f>Kategorie!B14</f>
        <v>117</v>
      </c>
      <c r="B100" s="50" t="str">
        <f>Kategorie!C14</f>
        <v>Lysák</v>
      </c>
      <c r="C100" s="50" t="str">
        <f>Kategorie!D14</f>
        <v>Vlastimil</v>
      </c>
      <c r="D100" s="50" t="str">
        <f>Kategorie!E14</f>
        <v>STAR TRAC</v>
      </c>
      <c r="E100" s="50">
        <f>Kategorie!F14</f>
        <v>1986</v>
      </c>
    </row>
    <row r="101" spans="1:5" ht="12.75">
      <c r="A101" s="49">
        <f>Kategorie!B48</f>
        <v>118</v>
      </c>
      <c r="B101" s="50" t="str">
        <f>Kategorie!C48</f>
        <v>Rudolf</v>
      </c>
      <c r="C101" s="50" t="str">
        <f>Kategorie!D48</f>
        <v>Jiří</v>
      </c>
      <c r="D101" s="50">
        <f>Kategorie!E48</f>
        <v>0</v>
      </c>
      <c r="E101" s="50">
        <f>Kategorie!F48</f>
        <v>1988</v>
      </c>
    </row>
    <row r="102" spans="1:5" ht="12.75">
      <c r="A102" s="49">
        <f>Kategorie!B144</f>
        <v>119</v>
      </c>
      <c r="B102" s="50" t="str">
        <f>Kategorie!C144</f>
        <v>Kadlecová</v>
      </c>
      <c r="C102" s="50" t="str">
        <f>Kategorie!D144</f>
        <v>Lucie</v>
      </c>
      <c r="D102" s="50" t="str">
        <f>Kategorie!E144</f>
        <v>TJ SK Radostice</v>
      </c>
      <c r="E102" s="50">
        <f>Kategorie!F144</f>
        <v>1986</v>
      </c>
    </row>
    <row r="103" spans="1:5" ht="12.75">
      <c r="A103" s="49">
        <f>Kategorie!B35</f>
        <v>120</v>
      </c>
      <c r="B103" s="50" t="str">
        <f>Kategorie!C35</f>
        <v>Kadlec</v>
      </c>
      <c r="C103" s="50" t="str">
        <f>Kategorie!D35</f>
        <v>Jiří</v>
      </c>
      <c r="D103" s="50" t="str">
        <f>Kategorie!E35</f>
        <v>SokolRadostice</v>
      </c>
      <c r="E103" s="50">
        <f>Kategorie!F35</f>
        <v>1997</v>
      </c>
    </row>
    <row r="104" spans="1:5" ht="12.75">
      <c r="A104" s="49">
        <f>Kategorie!B104</f>
        <v>121</v>
      </c>
      <c r="B104" s="50" t="str">
        <f>Kategorie!C104</f>
        <v>Chlup</v>
      </c>
      <c r="C104" s="50" t="str">
        <f>Kategorie!D104</f>
        <v>Petr</v>
      </c>
      <c r="D104" s="50" t="str">
        <f>Kategorie!E104</f>
        <v>SKST</v>
      </c>
      <c r="E104" s="50">
        <f>Kategorie!F104</f>
        <v>1963</v>
      </c>
    </row>
    <row r="105" spans="1:5" ht="12.75">
      <c r="A105" s="49">
        <f>Kategorie!B33</f>
        <v>122</v>
      </c>
      <c r="B105" s="50" t="str">
        <f>Kategorie!C33</f>
        <v>Chlup</v>
      </c>
      <c r="C105" s="50" t="str">
        <f>Kategorie!D33</f>
        <v>Tomáš</v>
      </c>
      <c r="D105" s="50" t="str">
        <f>Kategorie!E33</f>
        <v>SKST</v>
      </c>
      <c r="E105" s="50">
        <f>Kategorie!F33</f>
        <v>1993</v>
      </c>
    </row>
    <row r="106" spans="1:5" ht="12.75">
      <c r="A106" s="49">
        <f>Kategorie!B132</f>
        <v>123</v>
      </c>
      <c r="B106" s="50" t="str">
        <f>Kategorie!C132</f>
        <v>Chlupová</v>
      </c>
      <c r="C106" s="50" t="str">
        <f>Kategorie!D132</f>
        <v>Tereza</v>
      </c>
      <c r="D106" s="50" t="str">
        <f>Kategorie!E132</f>
        <v>SKST KNL</v>
      </c>
      <c r="E106" s="50">
        <f>Kategorie!F132</f>
        <v>1991</v>
      </c>
    </row>
    <row r="107" spans="1:5" ht="12.75">
      <c r="A107" s="49">
        <f>Kategorie!B116</f>
        <v>124</v>
      </c>
      <c r="B107" s="50" t="str">
        <f>Kategorie!C116</f>
        <v>Kaše</v>
      </c>
      <c r="C107" s="50" t="str">
        <f>Kategorie!D116</f>
        <v>Jaroslav</v>
      </c>
      <c r="D107" s="50" t="str">
        <f>Kategorie!E116</f>
        <v>Barnex Brno</v>
      </c>
      <c r="E107" s="50">
        <f>Kategorie!F116</f>
        <v>1953</v>
      </c>
    </row>
    <row r="108" spans="1:5" ht="12.75">
      <c r="A108" s="49">
        <f>Kategorie!B165</f>
        <v>125</v>
      </c>
      <c r="B108" s="50" t="str">
        <f>Kategorie!C165</f>
        <v>Kašová</v>
      </c>
      <c r="C108" s="50" t="str">
        <f>Kategorie!D165</f>
        <v>Hana</v>
      </c>
      <c r="D108" s="50" t="str">
        <f>Kategorie!E165</f>
        <v>Barnex Brno</v>
      </c>
      <c r="E108" s="50">
        <f>Kategorie!F165</f>
        <v>1954</v>
      </c>
    </row>
    <row r="109" spans="1:5" ht="12.75">
      <c r="A109" s="49">
        <f>Kategorie!B55</f>
        <v>126</v>
      </c>
      <c r="B109" s="50" t="str">
        <f>Kategorie!C55</f>
        <v>Fučík</v>
      </c>
      <c r="C109" s="50" t="str">
        <f>Kategorie!D55</f>
        <v>Karel</v>
      </c>
      <c r="D109" s="50" t="str">
        <f>Kategorie!E55</f>
        <v>Černín</v>
      </c>
      <c r="E109" s="50">
        <f>Kategorie!F55</f>
        <v>1972</v>
      </c>
    </row>
    <row r="110" spans="1:5" ht="12.75">
      <c r="A110" s="49">
        <f>Kategorie!B124</f>
        <v>127</v>
      </c>
      <c r="B110" s="50" t="str">
        <f>Kategorie!C124</f>
        <v>Kříž</v>
      </c>
      <c r="C110" s="50" t="str">
        <f>Kategorie!D124</f>
        <v>Jiří</v>
      </c>
      <c r="D110" s="50" t="str">
        <f>Kategorie!E124</f>
        <v>Hevlín</v>
      </c>
      <c r="E110" s="50">
        <f>Kategorie!F124</f>
        <v>1953</v>
      </c>
    </row>
    <row r="111" spans="1:5" ht="12.75">
      <c r="A111" s="49">
        <f>Kategorie!B101</f>
        <v>128</v>
      </c>
      <c r="B111" s="50" t="str">
        <f>Kategorie!C101</f>
        <v>Januška</v>
      </c>
      <c r="C111" s="50" t="str">
        <f>Kategorie!D101</f>
        <v>Ivan</v>
      </c>
      <c r="D111" s="50" t="str">
        <f>Kategorie!E101</f>
        <v>Šanov</v>
      </c>
      <c r="E111" s="50">
        <f>Kategorie!F101</f>
        <v>1958</v>
      </c>
    </row>
    <row r="112" spans="1:5" ht="12.75">
      <c r="A112" s="49">
        <f>Kategorie!B94</f>
        <v>129</v>
      </c>
      <c r="B112" s="50" t="str">
        <f>Kategorie!C94</f>
        <v>Marek</v>
      </c>
      <c r="C112" s="50" t="str">
        <f>Kategorie!D94</f>
        <v>Ludvík</v>
      </c>
      <c r="D112" s="50" t="str">
        <f>Kategorie!E94</f>
        <v>Popocatepetl Znojmo</v>
      </c>
      <c r="E112" s="50">
        <f>Kategorie!F94</f>
        <v>1958</v>
      </c>
    </row>
    <row r="113" spans="1:5" ht="12.75">
      <c r="A113" s="49">
        <f>Kategorie!B122</f>
        <v>130</v>
      </c>
      <c r="B113" s="50" t="str">
        <f>Kategorie!C122</f>
        <v>Kališ</v>
      </c>
      <c r="C113" s="50" t="str">
        <f>Kategorie!D122</f>
        <v>Přemysl</v>
      </c>
      <c r="D113" s="50" t="str">
        <f>Kategorie!E122</f>
        <v>TJ Znojmo</v>
      </c>
      <c r="E113" s="50">
        <f>Kategorie!F122</f>
        <v>1952</v>
      </c>
    </row>
    <row r="114" spans="1:5" ht="12.75">
      <c r="A114" s="49">
        <f>Kategorie!B62</f>
        <v>131</v>
      </c>
      <c r="B114" s="50" t="str">
        <f>Kategorie!C62</f>
        <v>Baják</v>
      </c>
      <c r="C114" s="50" t="str">
        <f>Kategorie!D62</f>
        <v>Marek</v>
      </c>
      <c r="D114" s="50" t="str">
        <f>Kategorie!E62</f>
        <v>TJ SK Bílovice</v>
      </c>
      <c r="E114" s="50">
        <f>Kategorie!F62</f>
        <v>1972</v>
      </c>
    </row>
    <row r="115" spans="1:5" ht="12.75">
      <c r="A115" s="49">
        <f>Kategorie!B152</f>
        <v>133</v>
      </c>
      <c r="B115" s="50" t="str">
        <f>Kategorie!C152</f>
        <v>Doubková</v>
      </c>
      <c r="C115" s="50" t="str">
        <f>Kategorie!D152</f>
        <v>Katka</v>
      </c>
      <c r="D115" s="50" t="str">
        <f>Kategorie!E152</f>
        <v>AK Perná</v>
      </c>
      <c r="E115" s="50">
        <f>Kategorie!F152</f>
        <v>1972</v>
      </c>
    </row>
    <row r="116" spans="1:5" ht="12.75">
      <c r="A116" s="49">
        <f>Kategorie!B26</f>
        <v>134</v>
      </c>
      <c r="B116" s="50" t="str">
        <f>Kategorie!C26</f>
        <v>Oslzlý</v>
      </c>
      <c r="C116" s="50" t="str">
        <f>Kategorie!D26</f>
        <v>Martin</v>
      </c>
      <c r="D116" s="50" t="str">
        <f>Kategorie!E26</f>
        <v>Velké Bílovice</v>
      </c>
      <c r="E116" s="50">
        <f>Kategorie!F26</f>
        <v>1981</v>
      </c>
    </row>
    <row r="117" spans="1:5" ht="12.75">
      <c r="A117" s="49">
        <f>Kategorie!B6</f>
        <v>135</v>
      </c>
      <c r="B117" s="50" t="str">
        <f>Kategorie!C6</f>
        <v>Míč</v>
      </c>
      <c r="C117" s="50" t="str">
        <f>Kategorie!D6</f>
        <v>Robert</v>
      </c>
      <c r="D117" s="50" t="str">
        <f>Kategorie!E6</f>
        <v>VSK Uni Brno</v>
      </c>
      <c r="E117" s="50">
        <f>Kategorie!F6</f>
        <v>1992</v>
      </c>
    </row>
    <row r="118" spans="1:5" ht="12.75">
      <c r="A118" s="49">
        <f>Kategorie!B121</f>
        <v>136</v>
      </c>
      <c r="B118" s="50" t="str">
        <f>Kategorie!C121</f>
        <v>Pelzer</v>
      </c>
      <c r="C118" s="50" t="str">
        <f>Kategorie!D121</f>
        <v>Lorenz</v>
      </c>
      <c r="D118" s="50" t="str">
        <f>Kategorie!E121</f>
        <v>LAC Harlekin</v>
      </c>
      <c r="E118" s="50">
        <f>Kategorie!F121</f>
        <v>1952</v>
      </c>
    </row>
    <row r="119" spans="1:5" ht="12.75">
      <c r="A119" s="49">
        <f>Kategorie!B146</f>
        <v>137</v>
      </c>
      <c r="B119" s="50" t="str">
        <f>Kategorie!C146</f>
        <v>Kraus</v>
      </c>
      <c r="C119" s="50" t="str">
        <f>Kategorie!D146</f>
        <v>Jennifer</v>
      </c>
      <c r="D119" s="50" t="str">
        <f>Kategorie!E146</f>
        <v>LAC Harlekin</v>
      </c>
      <c r="E119" s="50">
        <f>Kategorie!F146</f>
        <v>1985</v>
      </c>
    </row>
    <row r="120" spans="1:5" ht="12.75">
      <c r="A120" s="49">
        <f>Kategorie!B15</f>
        <v>138</v>
      </c>
      <c r="B120" s="50" t="str">
        <f>Kategorie!C15</f>
        <v>Holzmann</v>
      </c>
      <c r="C120" s="50" t="str">
        <f>Kategorie!D15</f>
        <v>Markus</v>
      </c>
      <c r="D120" s="50" t="str">
        <f>Kategorie!E15</f>
        <v>LAC Harlekin</v>
      </c>
      <c r="E120" s="50">
        <f>Kategorie!F15</f>
        <v>1980</v>
      </c>
    </row>
    <row r="121" spans="1:5" ht="12.75">
      <c r="A121" s="49">
        <f>Kategorie!B186</f>
        <v>139</v>
      </c>
      <c r="B121" s="50" t="str">
        <f>Kategorie!C186</f>
        <v>Holý</v>
      </c>
      <c r="C121" s="50" t="str">
        <f>Kategorie!D186</f>
        <v>Josef</v>
      </c>
      <c r="D121" s="50" t="str">
        <f>Kategorie!E186</f>
        <v>Moravská Slávia</v>
      </c>
      <c r="E121" s="50">
        <f>Kategorie!F186</f>
        <v>1941</v>
      </c>
    </row>
    <row r="122" spans="1:5" ht="12.75">
      <c r="A122" s="49">
        <f>Kategorie!B178</f>
        <v>140</v>
      </c>
      <c r="B122" s="50" t="str">
        <f>Kategorie!C178</f>
        <v>Mokrá</v>
      </c>
      <c r="C122" s="50" t="str">
        <f>Kategorie!D178</f>
        <v>Regina</v>
      </c>
      <c r="D122" s="50" t="str">
        <f>Kategorie!E178</f>
        <v>nezařazen</v>
      </c>
      <c r="E122" s="50">
        <f>Kategorie!F178</f>
        <v>1968</v>
      </c>
    </row>
    <row r="123" spans="1:5" ht="12.75">
      <c r="A123" s="49">
        <f>Kategorie!B22</f>
        <v>141</v>
      </c>
      <c r="B123" s="50" t="str">
        <f>Kategorie!C22</f>
        <v>Pelzer</v>
      </c>
      <c r="C123" s="50" t="str">
        <f>Kategorie!D22</f>
        <v>Lorenz</v>
      </c>
      <c r="D123" s="50" t="str">
        <f>Kategorie!E22</f>
        <v>LAC Harlekin</v>
      </c>
      <c r="E123" s="50">
        <f>Kategorie!F22</f>
        <v>1975</v>
      </c>
    </row>
    <row r="124" spans="1:5" ht="12.75">
      <c r="A124" s="49">
        <f>Kategorie!B25</f>
        <v>142</v>
      </c>
      <c r="B124" s="50" t="str">
        <f>Kategorie!C25</f>
        <v>Hrdina</v>
      </c>
      <c r="C124" s="50" t="str">
        <f>Kategorie!D25</f>
        <v>Tomáš</v>
      </c>
      <c r="D124" s="50" t="str">
        <f>Kategorie!E25</f>
        <v>Moravský Krumlo</v>
      </c>
      <c r="E124" s="50">
        <f>Kategorie!F25</f>
        <v>1979</v>
      </c>
    </row>
    <row r="125" spans="1:5" ht="12.75">
      <c r="A125" s="49">
        <f>Kategorie!B86</f>
        <v>143</v>
      </c>
      <c r="B125" s="50" t="str">
        <f>Kategorie!C86</f>
        <v>Smutný</v>
      </c>
      <c r="C125" s="50" t="str">
        <f>Kategorie!D86</f>
        <v>Karel</v>
      </c>
      <c r="D125" s="50" t="str">
        <f>Kategorie!E86</f>
        <v>nezařazen</v>
      </c>
      <c r="E125" s="50">
        <f>Kategorie!F86</f>
        <v>1956</v>
      </c>
    </row>
    <row r="126" spans="1:5" ht="12.75">
      <c r="A126" s="49">
        <f>Kategorie!B126</f>
        <v>144</v>
      </c>
      <c r="B126" s="50" t="str">
        <f>Kategorie!C126</f>
        <v>Kopeček</v>
      </c>
      <c r="C126" s="50" t="str">
        <f>Kategorie!D126</f>
        <v>Ivan</v>
      </c>
      <c r="D126" s="50" t="str">
        <f>Kategorie!E126</f>
        <v>MS Brno</v>
      </c>
      <c r="E126" s="50">
        <f>Kategorie!F126</f>
        <v>1949</v>
      </c>
    </row>
    <row r="127" spans="1:5" ht="12.75">
      <c r="A127" s="49">
        <f>Kategorie!B170</f>
        <v>145</v>
      </c>
      <c r="B127" s="50" t="str">
        <f>Kategorie!C170</f>
        <v>Budínská</v>
      </c>
      <c r="C127" s="50" t="str">
        <f>Kategorie!D170</f>
        <v>Hana</v>
      </c>
      <c r="D127" s="50" t="str">
        <f>Kategorie!E170</f>
        <v>AC Mor.Slavia</v>
      </c>
      <c r="E127" s="50">
        <f>Kategorie!F170</f>
        <v>1960</v>
      </c>
    </row>
    <row r="128" spans="1:5" ht="12.75">
      <c r="A128" s="49">
        <f>Kategorie!B96</f>
        <v>146</v>
      </c>
      <c r="B128" s="50" t="str">
        <f>Kategorie!C96</f>
        <v>Slováček</v>
      </c>
      <c r="C128" s="50" t="str">
        <f>Kategorie!D96</f>
        <v>Jaroslav</v>
      </c>
      <c r="D128" s="50" t="str">
        <f>Kategorie!E96</f>
        <v>nezařazen</v>
      </c>
      <c r="E128" s="50">
        <f>Kategorie!F96</f>
        <v>1954</v>
      </c>
    </row>
    <row r="129" spans="1:5" ht="12.75">
      <c r="A129" s="49">
        <f>Kategorie!B172</f>
        <v>147</v>
      </c>
      <c r="B129" s="50" t="str">
        <f>Kategorie!C172</f>
        <v>Obrátilová</v>
      </c>
      <c r="C129" s="50" t="str">
        <f>Kategorie!D172</f>
        <v>Nada</v>
      </c>
      <c r="D129" s="50" t="str">
        <f>Kategorie!E172</f>
        <v>KOB Moira</v>
      </c>
      <c r="E129" s="50">
        <f>Kategorie!F172</f>
        <v>1966</v>
      </c>
    </row>
    <row r="130" spans="1:5" ht="12.75">
      <c r="A130" s="49">
        <f>Kategorie!B23</f>
        <v>148</v>
      </c>
      <c r="B130" s="50" t="str">
        <f>Kategorie!C23</f>
        <v>Obrátil</v>
      </c>
      <c r="C130" s="50" t="str">
        <f>Kategorie!D23</f>
        <v>Štěpán</v>
      </c>
      <c r="D130" s="50" t="str">
        <f>Kategorie!E23</f>
        <v>KOB Moira</v>
      </c>
      <c r="E130" s="50">
        <f>Kategorie!F23</f>
        <v>1994</v>
      </c>
    </row>
    <row r="131" spans="1:5" ht="12.75">
      <c r="A131" s="49">
        <f>Kategorie!B158</f>
        <v>149</v>
      </c>
      <c r="B131" s="50" t="str">
        <f>Kategorie!C158</f>
        <v>Žákovská</v>
      </c>
      <c r="C131" s="50" t="str">
        <f>Kategorie!D158</f>
        <v>Alena</v>
      </c>
      <c r="D131" s="50" t="str">
        <f>Kategorie!E158</f>
        <v>Horizont Blansko</v>
      </c>
      <c r="E131" s="50">
        <f>Kategorie!F158</f>
        <v>1962</v>
      </c>
    </row>
    <row r="132" spans="1:5" ht="12.75">
      <c r="A132" s="49">
        <f>Kategorie!B106</f>
        <v>150</v>
      </c>
      <c r="B132" s="50" t="str">
        <f>Kategorie!C106</f>
        <v>Daněk</v>
      </c>
      <c r="C132" s="50" t="str">
        <f>Kategorie!D106</f>
        <v>Milan</v>
      </c>
      <c r="D132" s="50" t="str">
        <f>Kategorie!E106</f>
        <v>Horizont kola</v>
      </c>
      <c r="E132" s="50">
        <f>Kategorie!F106</f>
        <v>1962</v>
      </c>
    </row>
    <row r="133" spans="1:5" ht="12.75">
      <c r="A133" s="49">
        <f>Kategorie!B79</f>
        <v>151</v>
      </c>
      <c r="B133" s="50" t="str">
        <f>Kategorie!C79</f>
        <v>Kratochvíl</v>
      </c>
      <c r="C133" s="50" t="str">
        <f>Kategorie!D79</f>
        <v>Pavel</v>
      </c>
      <c r="D133" s="50" t="str">
        <f>Kategorie!E79</f>
        <v>Sokol Rudíkov</v>
      </c>
      <c r="E133" s="50">
        <f>Kategorie!F79</f>
        <v>1960</v>
      </c>
    </row>
    <row r="134" spans="1:5" ht="12.75">
      <c r="A134" s="49">
        <f>Kategorie!B58</f>
        <v>152</v>
      </c>
      <c r="B134" s="50" t="str">
        <f>Kategorie!C58</f>
        <v>Vojtěch</v>
      </c>
      <c r="C134" s="50" t="str">
        <f>Kategorie!D58</f>
        <v>Petr</v>
      </c>
      <c r="D134" s="50" t="str">
        <f>Kategorie!E58</f>
        <v>Znojmo</v>
      </c>
      <c r="E134" s="50">
        <f>Kategorie!F58</f>
        <v>1971</v>
      </c>
    </row>
    <row r="135" spans="1:5" ht="12.75">
      <c r="A135" s="49">
        <f>Kategorie!B159</f>
        <v>153</v>
      </c>
      <c r="B135" s="50" t="str">
        <f>Kategorie!C159</f>
        <v>Dvořáková</v>
      </c>
      <c r="C135" s="50" t="str">
        <f>Kategorie!D159</f>
        <v>Eva</v>
      </c>
      <c r="D135" s="50" t="str">
        <f>Kategorie!E159</f>
        <v>Prostějov</v>
      </c>
      <c r="E135" s="50">
        <f>Kategorie!F159</f>
        <v>1955</v>
      </c>
    </row>
    <row r="136" spans="1:5" ht="12.75">
      <c r="A136" s="49">
        <f>Kategorie!B71</f>
        <v>154</v>
      </c>
      <c r="B136" s="50" t="str">
        <f>Kategorie!C71</f>
        <v>Března</v>
      </c>
      <c r="C136" s="50" t="str">
        <f>Kategorie!D71</f>
        <v>Jiří</v>
      </c>
      <c r="D136" s="50" t="str">
        <f>Kategorie!E71</f>
        <v>TJ Sk Třebíč</v>
      </c>
      <c r="E136" s="50">
        <f>Kategorie!F71</f>
        <v>1966</v>
      </c>
    </row>
    <row r="137" spans="1:5" ht="12.75">
      <c r="A137" s="49">
        <f>Kategorie!B149</f>
        <v>155</v>
      </c>
      <c r="B137" s="50" t="str">
        <f>Kategorie!C149</f>
        <v>Březnová</v>
      </c>
      <c r="C137" s="50" t="str">
        <f>Kategorie!D149</f>
        <v>Klára</v>
      </c>
      <c r="D137" s="50" t="str">
        <f>Kategorie!E149</f>
        <v>TJ Spartak Trebíč</v>
      </c>
      <c r="E137" s="50">
        <f>Kategorie!F149</f>
        <v>1993</v>
      </c>
    </row>
    <row r="138" spans="1:5" ht="12.75">
      <c r="A138" s="49">
        <f>Kategorie!B103</f>
        <v>156</v>
      </c>
      <c r="B138" s="50" t="str">
        <f>Kategorie!C103</f>
        <v>Mejzlík</v>
      </c>
      <c r="C138" s="50" t="str">
        <f>Kategorie!D103</f>
        <v>Petr</v>
      </c>
      <c r="D138" s="50" t="str">
        <f>Kategorie!E103</f>
        <v>TJ Sparta Třebíč</v>
      </c>
      <c r="E138" s="50">
        <f>Kategorie!F103</f>
        <v>1959</v>
      </c>
    </row>
    <row r="139" spans="1:5" ht="12.75">
      <c r="A139" s="49">
        <f>Kategorie!B30</f>
        <v>158</v>
      </c>
      <c r="B139" s="50" t="str">
        <f>Kategorie!C30</f>
        <v>Švrček</v>
      </c>
      <c r="C139" s="50" t="str">
        <f>Kategorie!D30</f>
        <v>Filip</v>
      </c>
      <c r="D139" s="50" t="str">
        <f>Kategorie!E30</f>
        <v>Chrti Lednice</v>
      </c>
      <c r="E139" s="50">
        <f>Kategorie!F30</f>
        <v>1981</v>
      </c>
    </row>
    <row r="140" spans="1:5" ht="12.75">
      <c r="A140" s="49">
        <f>Kategorie!B13</f>
        <v>160</v>
      </c>
      <c r="B140" s="50" t="str">
        <f>Kategorie!C13</f>
        <v>Dvořák</v>
      </c>
      <c r="C140" s="50" t="str">
        <f>Kategorie!D13</f>
        <v>Pavel</v>
      </c>
      <c r="D140" s="50" t="str">
        <f>Kategorie!E13</f>
        <v>Prostějov</v>
      </c>
      <c r="E140" s="50">
        <f>Kategorie!F13</f>
        <v>1982</v>
      </c>
    </row>
    <row r="141" spans="1:5" ht="12.75">
      <c r="A141" s="49">
        <f>Kategorie!B77</f>
        <v>161</v>
      </c>
      <c r="B141" s="50" t="str">
        <f>Kategorie!C77</f>
        <v>Halbrštat</v>
      </c>
      <c r="C141" s="50" t="str">
        <f>Kategorie!D77</f>
        <v>Petr</v>
      </c>
      <c r="D141" s="50" t="str">
        <f>Kategorie!E77</f>
        <v>TK Znojmo</v>
      </c>
      <c r="E141" s="50">
        <f>Kategorie!F77</f>
        <v>1967</v>
      </c>
    </row>
    <row r="142" spans="1:5" ht="12.75">
      <c r="A142" s="49">
        <f>Kategorie!B147</f>
        <v>162</v>
      </c>
      <c r="B142" s="50" t="str">
        <f>Kategorie!C147</f>
        <v>Pluháčková</v>
      </c>
      <c r="C142" s="50" t="str">
        <f>Kategorie!D147</f>
        <v>Eva</v>
      </c>
      <c r="D142" s="50" t="str">
        <f>Kategorie!E147</f>
        <v>AC Senetářov</v>
      </c>
      <c r="E142" s="50">
        <f>Kategorie!F147</f>
        <v>1987</v>
      </c>
    </row>
    <row r="143" spans="1:5" ht="12.75">
      <c r="A143" s="49">
        <f>Kategorie!B44</f>
        <v>163</v>
      </c>
      <c r="B143" s="50" t="str">
        <f>Kategorie!C44</f>
        <v>Pluháček</v>
      </c>
      <c r="C143" s="50" t="str">
        <f>Kategorie!D44</f>
        <v>Zdeněk</v>
      </c>
      <c r="D143" s="50" t="str">
        <f>Kategorie!E44</f>
        <v>AC Senetářov</v>
      </c>
      <c r="E143" s="50">
        <f>Kategorie!F44</f>
        <v>1985</v>
      </c>
    </row>
    <row r="144" spans="1:5" ht="12.75">
      <c r="A144" s="49">
        <f>Kategorie!B123</f>
        <v>164</v>
      </c>
      <c r="B144" s="50" t="str">
        <f>Kategorie!C123</f>
        <v>Hlavsa</v>
      </c>
      <c r="C144" s="50" t="str">
        <f>Kategorie!D123</f>
        <v>František</v>
      </c>
      <c r="D144" s="50" t="str">
        <f>Kategorie!E123</f>
        <v>nezařazen</v>
      </c>
      <c r="E144" s="50">
        <f>Kategorie!F123</f>
        <v>1947</v>
      </c>
    </row>
    <row r="145" spans="1:5" ht="12.75">
      <c r="A145" s="49">
        <f>Kategorie!B12</f>
        <v>165</v>
      </c>
      <c r="B145" s="50" t="str">
        <f>Kategorie!C12</f>
        <v>Kerstinger</v>
      </c>
      <c r="C145" s="50" t="str">
        <f>Kategorie!D12</f>
        <v>Andreas</v>
      </c>
      <c r="D145" s="50" t="str">
        <f>Kategorie!E12</f>
        <v>Austria</v>
      </c>
      <c r="E145" s="50">
        <f>Kategorie!F12</f>
        <v>1979</v>
      </c>
    </row>
    <row r="146" spans="1:5" ht="12.75">
      <c r="A146" s="49">
        <f>Kategorie!B109</f>
        <v>166</v>
      </c>
      <c r="B146" s="50" t="str">
        <f>Kategorie!C109</f>
        <v>Koechl</v>
      </c>
      <c r="C146" s="50" t="str">
        <f>Kategorie!D109</f>
        <v>Franz</v>
      </c>
      <c r="D146" s="50" t="str">
        <f>Kategorie!E109</f>
        <v>LAC Harlekin</v>
      </c>
      <c r="E146" s="50">
        <f>Kategorie!F109</f>
        <v>1957</v>
      </c>
    </row>
    <row r="147" spans="1:5" ht="12.75">
      <c r="A147" s="49">
        <f>Kategorie!B93</f>
        <v>167</v>
      </c>
      <c r="B147" s="50" t="str">
        <f>Kategorie!C93</f>
        <v>Antos</v>
      </c>
      <c r="C147" s="50" t="str">
        <f>Kategorie!D93</f>
        <v>Helmut</v>
      </c>
      <c r="D147" s="50" t="str">
        <f>Kategorie!E93</f>
        <v>LAC Harlekin</v>
      </c>
      <c r="E147" s="50">
        <f>Kategorie!F93</f>
        <v>1962</v>
      </c>
    </row>
    <row r="148" spans="1:5" ht="12.75">
      <c r="A148" s="49">
        <f>Kategorie!B181</f>
        <v>168</v>
      </c>
      <c r="B148" s="50" t="str">
        <f>Kategorie!C181</f>
        <v>Tutscheu</v>
      </c>
      <c r="C148" s="50" t="str">
        <f>Kategorie!D181</f>
        <v>Silvie</v>
      </c>
      <c r="D148" s="50" t="str">
        <f>Kategorie!E181</f>
        <v>LAC Harlekin</v>
      </c>
      <c r="E148" s="50">
        <f>Kategorie!F181</f>
        <v>1965</v>
      </c>
    </row>
    <row r="149" spans="1:5" ht="12.75">
      <c r="A149" s="49">
        <f>Kategorie!B171</f>
        <v>169</v>
      </c>
      <c r="B149" s="50" t="str">
        <f>Kategorie!C171</f>
        <v>Lima</v>
      </c>
      <c r="C149" s="50" t="str">
        <f>Kategorie!D171</f>
        <v>Barbara</v>
      </c>
      <c r="D149" s="50" t="str">
        <f>Kategorie!E171</f>
        <v>Fun racing team</v>
      </c>
      <c r="E149" s="50">
        <f>Kategorie!F171</f>
        <v>1970</v>
      </c>
    </row>
    <row r="150" spans="1:5" ht="12.75">
      <c r="A150" s="49">
        <f>Kategorie!B20</f>
        <v>170</v>
      </c>
      <c r="B150" s="50" t="str">
        <f>Kategorie!C20</f>
        <v>Lima</v>
      </c>
      <c r="C150" s="50" t="str">
        <f>Kategorie!D20</f>
        <v>Walter</v>
      </c>
      <c r="D150" s="50" t="str">
        <f>Kategorie!E20</f>
        <v>Austria</v>
      </c>
      <c r="E150" s="50">
        <f>Kategorie!F20</f>
        <v>1974</v>
      </c>
    </row>
    <row r="151" spans="1:5" ht="12.75">
      <c r="A151" s="49">
        <f>Kategorie!B74</f>
        <v>171</v>
      </c>
      <c r="B151" s="50" t="str">
        <f>Kategorie!C74</f>
        <v>Janovský</v>
      </c>
      <c r="C151" s="50" t="str">
        <f>Kategorie!D74</f>
        <v>Zdeněk</v>
      </c>
      <c r="D151" s="50" t="str">
        <f>Kategorie!E74</f>
        <v>Strání</v>
      </c>
      <c r="E151" s="50">
        <f>Kategorie!F74</f>
        <v>1965</v>
      </c>
    </row>
    <row r="152" spans="1:5" ht="12.75">
      <c r="A152" s="49">
        <f>Kategorie!B47</f>
        <v>172</v>
      </c>
      <c r="B152" s="50" t="str">
        <f>Kategorie!C47</f>
        <v>Šolz</v>
      </c>
      <c r="C152" s="50" t="str">
        <f>Kategorie!D47</f>
        <v>Filip</v>
      </c>
      <c r="D152" s="50" t="str">
        <f>Kategorie!E47</f>
        <v>Žabiny</v>
      </c>
      <c r="E152" s="50">
        <f>Kategorie!F47</f>
        <v>1985</v>
      </c>
    </row>
    <row r="153" spans="1:5" ht="12.75">
      <c r="A153" s="49">
        <f>Kategorie!B134</f>
        <v>173</v>
      </c>
      <c r="B153" s="50" t="str">
        <f>Kategorie!C134</f>
        <v>Šolcová</v>
      </c>
      <c r="C153" s="50" t="str">
        <f>Kategorie!D134</f>
        <v>Eva</v>
      </c>
      <c r="D153" s="50" t="str">
        <f>Kategorie!E134</f>
        <v>Skižabiny</v>
      </c>
      <c r="E153" s="50">
        <f>Kategorie!F134</f>
        <v>1984</v>
      </c>
    </row>
    <row r="154" spans="1:5" ht="12.75">
      <c r="A154" s="49">
        <f>Kategorie!B108</f>
        <v>174</v>
      </c>
      <c r="B154" s="50" t="str">
        <f>Kategorie!C108</f>
        <v>Christian</v>
      </c>
      <c r="C154" s="50" t="str">
        <f>Kategorie!D108</f>
        <v>Martin</v>
      </c>
      <c r="D154" s="50" t="str">
        <f>Kategorie!E108</f>
        <v>LAC Harlekin</v>
      </c>
      <c r="E154" s="50">
        <f>Kategorie!F108</f>
        <v>1963</v>
      </c>
    </row>
    <row r="155" spans="1:5" ht="12.75">
      <c r="A155" s="49">
        <f>Kategorie!B45</f>
        <v>175</v>
      </c>
      <c r="B155" s="50" t="str">
        <f>Kategorie!C45</f>
        <v>Kretschmer</v>
      </c>
      <c r="C155" s="50" t="str">
        <f>Kategorie!D45</f>
        <v>Kurt</v>
      </c>
      <c r="D155" s="50" t="str">
        <f>Kategorie!E45</f>
        <v>LAC Harlekin</v>
      </c>
      <c r="E155" s="50">
        <f>Kategorie!F45</f>
        <v>1982</v>
      </c>
    </row>
    <row r="156" spans="1:5" ht="12.75">
      <c r="A156" s="49">
        <f>Kategorie!B164</f>
        <v>176</v>
      </c>
      <c r="B156" s="50" t="str">
        <f>Kategorie!C164</f>
        <v>Froeschl</v>
      </c>
      <c r="C156" s="50" t="str">
        <f>Kategorie!D164</f>
        <v>Maria</v>
      </c>
      <c r="D156" s="50" t="str">
        <f>Kategorie!E164</f>
        <v>LAC Harlekin</v>
      </c>
      <c r="E156" s="50">
        <f>Kategorie!F164</f>
        <v>1968</v>
      </c>
    </row>
    <row r="157" spans="1:5" ht="12.75">
      <c r="A157" s="49">
        <f>Kategorie!B39</f>
        <v>177</v>
      </c>
      <c r="B157" s="50" t="str">
        <f>Kategorie!C39</f>
        <v>Skoda</v>
      </c>
      <c r="C157" s="50" t="str">
        <f>Kategorie!D39</f>
        <v>Franz</v>
      </c>
      <c r="D157" s="50" t="str">
        <f>Kategorie!E39</f>
        <v>LAC Harlekin</v>
      </c>
      <c r="E157" s="50">
        <f>Kategorie!F39</f>
        <v>1976</v>
      </c>
    </row>
    <row r="158" spans="1:5" ht="12.75">
      <c r="A158" s="49">
        <f>Kategorie!B97</f>
        <v>178</v>
      </c>
      <c r="B158" s="50" t="str">
        <f>Kategorie!C97</f>
        <v>Roetcer</v>
      </c>
      <c r="C158" s="50" t="str">
        <f>Kategorie!D97</f>
        <v>Karl</v>
      </c>
      <c r="D158" s="50" t="str">
        <f>Kategorie!E97</f>
        <v>KFC Kleinensdorf</v>
      </c>
      <c r="E158" s="50">
        <f>Kategorie!F97</f>
        <v>1962</v>
      </c>
    </row>
    <row r="159" spans="1:5" ht="12.75">
      <c r="A159" s="49">
        <f>Kategorie!B66</f>
        <v>179</v>
      </c>
      <c r="B159" s="50" t="str">
        <f>Kategorie!C66</f>
        <v>Grussen</v>
      </c>
      <c r="C159" s="50" t="str">
        <f>Kategorie!D66</f>
        <v>Erich</v>
      </c>
      <c r="D159" s="50" t="str">
        <f>Kategorie!E66</f>
        <v>LAC Harlekin</v>
      </c>
      <c r="E159" s="50">
        <f>Kategorie!F66</f>
        <v>1970</v>
      </c>
    </row>
    <row r="160" spans="1:5" ht="12.75">
      <c r="A160" s="49">
        <f>Kategorie!B175</f>
        <v>180</v>
      </c>
      <c r="B160" s="50" t="str">
        <f>Kategorie!C175</f>
        <v>Gruber</v>
      </c>
      <c r="C160" s="50" t="str">
        <f>Kategorie!D175</f>
        <v>Karin</v>
      </c>
      <c r="D160" s="50" t="str">
        <f>Kategorie!E175</f>
        <v>LAC Harlekin</v>
      </c>
      <c r="E160" s="50">
        <f>Kategorie!F175</f>
        <v>1960</v>
      </c>
    </row>
    <row r="161" spans="1:5" ht="12.75">
      <c r="A161" s="49">
        <f>Kategorie!B92</f>
        <v>181</v>
      </c>
      <c r="B161" s="50" t="str">
        <f>Kategorie!C92</f>
        <v>Landorf</v>
      </c>
      <c r="C161" s="50" t="str">
        <f>Kategorie!D92</f>
        <v>Josef</v>
      </c>
      <c r="D161" s="50" t="str">
        <f>Kategorie!E92</f>
        <v>KFC Kleinensdorf</v>
      </c>
      <c r="E161" s="50">
        <f>Kategorie!F92</f>
        <v>1962</v>
      </c>
    </row>
    <row r="162" spans="1:5" ht="12.75">
      <c r="A162" s="49">
        <f>Kategorie!B57</f>
        <v>182</v>
      </c>
      <c r="B162" s="50" t="str">
        <f>Kategorie!C57</f>
        <v>Wallner</v>
      </c>
      <c r="C162" s="50" t="str">
        <f>Kategorie!D57</f>
        <v>Markus</v>
      </c>
      <c r="D162" s="50" t="str">
        <f>Kategorie!E57</f>
        <v>LAC Harlekin</v>
      </c>
      <c r="E162" s="50">
        <f>Kategorie!F57</f>
        <v>1973</v>
      </c>
    </row>
    <row r="163" spans="1:5" ht="12.75">
      <c r="A163" s="49">
        <f>Kategorie!B130</f>
        <v>183</v>
      </c>
      <c r="B163" s="50" t="str">
        <f>Kategorie!C130</f>
        <v>Pfeiffer</v>
      </c>
      <c r="C163" s="50" t="str">
        <f>Kategorie!D130</f>
        <v>Josef</v>
      </c>
      <c r="D163" s="50" t="str">
        <f>Kategorie!E130</f>
        <v>LAC Harlekin</v>
      </c>
      <c r="E163" s="50">
        <f>Kategorie!F130</f>
        <v>1947</v>
      </c>
    </row>
    <row r="164" spans="1:5" ht="12.75">
      <c r="A164" s="49">
        <f>Kategorie!B38</f>
        <v>184</v>
      </c>
      <c r="B164" s="50" t="str">
        <f>Kategorie!C38</f>
        <v>Weisser</v>
      </c>
      <c r="C164" s="50" t="str">
        <f>Kategorie!D38</f>
        <v>Martin</v>
      </c>
      <c r="D164" s="50" t="str">
        <f>Kategorie!E38</f>
        <v>LAC Harlekin</v>
      </c>
      <c r="E164" s="50">
        <f>Kategorie!F38</f>
        <v>1975</v>
      </c>
    </row>
    <row r="165" spans="1:5" ht="12.75">
      <c r="A165" s="49">
        <f>Kategorie!B185</f>
        <v>185</v>
      </c>
      <c r="B165" s="50" t="str">
        <f>Kategorie!C185</f>
        <v>Tomíšek</v>
      </c>
      <c r="C165" s="50" t="str">
        <f>Kategorie!D185</f>
        <v>jindřich</v>
      </c>
      <c r="D165" s="50" t="str">
        <f>Kategorie!E185</f>
        <v>Orel H.Moštěnice</v>
      </c>
      <c r="E165" s="50">
        <f>Kategorie!F185</f>
        <v>1939</v>
      </c>
    </row>
    <row r="166" spans="1:5" ht="12.75">
      <c r="A166" s="49">
        <f>Kategorie!B110</f>
        <v>186</v>
      </c>
      <c r="B166" s="50" t="str">
        <f>Kategorie!C110</f>
        <v>Dražan</v>
      </c>
      <c r="C166" s="50" t="str">
        <f>Kategorie!D110</f>
        <v>Libor</v>
      </c>
      <c r="D166" s="50" t="str">
        <f>Kategorie!E110</f>
        <v>UNI Obrany</v>
      </c>
      <c r="E166" s="50">
        <f>Kategorie!F110</f>
        <v>1960</v>
      </c>
    </row>
    <row r="167" spans="1:5" ht="12.75">
      <c r="A167" s="49">
        <f>Kategorie!B18</f>
        <v>187</v>
      </c>
      <c r="B167" s="50" t="str">
        <f>Kategorie!C18</f>
        <v>Pospíchal</v>
      </c>
      <c r="C167" s="50" t="str">
        <f>Kategorie!D18</f>
        <v>Vladimír</v>
      </c>
      <c r="D167" s="50" t="str">
        <f>Kategorie!E18</f>
        <v>Brno</v>
      </c>
      <c r="E167" s="50">
        <f>Kategorie!F18</f>
        <v>1985</v>
      </c>
    </row>
    <row r="168" spans="1:5" ht="12.75">
      <c r="A168" s="49">
        <f>Kategorie!B73</f>
        <v>188</v>
      </c>
      <c r="B168" s="50" t="str">
        <f>Kategorie!C73</f>
        <v>Matula</v>
      </c>
      <c r="C168" s="50" t="str">
        <f>Kategorie!D73</f>
        <v>Jaroslav</v>
      </c>
      <c r="D168" s="50" t="str">
        <f>Kategorie!E73</f>
        <v>Zetor brno</v>
      </c>
      <c r="E168" s="50">
        <f>Kategorie!F73</f>
        <v>1970</v>
      </c>
    </row>
    <row r="169" spans="1:5" ht="12.75">
      <c r="A169" s="49">
        <f>Kategorie!B133</f>
        <v>189</v>
      </c>
      <c r="B169" s="50" t="str">
        <f>Kategorie!C133</f>
        <v>Matulová</v>
      </c>
      <c r="C169" s="50" t="str">
        <f>Kategorie!D133</f>
        <v>Martina</v>
      </c>
      <c r="D169" s="50" t="str">
        <f>Kategorie!E133</f>
        <v>nezařazen</v>
      </c>
      <c r="E169" s="50">
        <f>Kategorie!F133</f>
        <v>1972</v>
      </c>
    </row>
    <row r="170" spans="1:5" ht="12.75">
      <c r="A170" s="49">
        <f>Kategorie!B61</f>
        <v>190</v>
      </c>
      <c r="B170" s="50" t="str">
        <f>Kategorie!C61</f>
        <v>Kazda</v>
      </c>
      <c r="C170" s="50" t="str">
        <f>Kategorie!D61</f>
        <v>Petr</v>
      </c>
      <c r="D170" s="50" t="str">
        <f>Kategorie!E61</f>
        <v>Brno</v>
      </c>
      <c r="E170" s="50">
        <f>Kategorie!F61</f>
        <v>1970</v>
      </c>
    </row>
    <row r="171" spans="1:5" ht="12.75">
      <c r="A171" s="49">
        <f>Kategorie!B107</f>
        <v>191</v>
      </c>
      <c r="B171" s="50" t="str">
        <f>Kategorie!C107</f>
        <v>Rozsypal</v>
      </c>
      <c r="C171" s="50" t="str">
        <f>Kategorie!D107</f>
        <v>Karel</v>
      </c>
      <c r="D171" s="50" t="str">
        <f>Kategorie!E107</f>
        <v>Sokol Krumvíř</v>
      </c>
      <c r="E171" s="50">
        <f>Kategorie!F107</f>
        <v>1959</v>
      </c>
    </row>
    <row r="172" spans="1:5" ht="12.75">
      <c r="A172" s="49">
        <f>Kategorie!B41</f>
        <v>192</v>
      </c>
      <c r="B172" s="50" t="str">
        <f>Kategorie!C41</f>
        <v>Jakubčík</v>
      </c>
      <c r="C172" s="50" t="str">
        <f>Kategorie!D41</f>
        <v>Ondřej</v>
      </c>
      <c r="D172" s="50" t="str">
        <f>Kategorie!E41</f>
        <v>Sokol Krumvíř</v>
      </c>
      <c r="E172" s="50">
        <f>Kategorie!F41</f>
        <v>1988</v>
      </c>
    </row>
    <row r="173" spans="1:5" ht="12.75">
      <c r="A173" s="49">
        <f>Kategorie!B70</f>
        <v>193</v>
      </c>
      <c r="B173" s="50" t="str">
        <f>Kategorie!C70</f>
        <v>Sobotka</v>
      </c>
      <c r="C173" s="50" t="str">
        <f>Kategorie!D70</f>
        <v>Josef</v>
      </c>
      <c r="D173" s="50" t="str">
        <f>Kategorie!E70</f>
        <v>Moravská Nová Ves</v>
      </c>
      <c r="E173" s="50">
        <f>Kategorie!F70</f>
        <v>1964</v>
      </c>
    </row>
    <row r="174" spans="1:5" ht="12.75">
      <c r="A174" s="49">
        <f>Kategorie!B182</f>
        <v>194</v>
      </c>
      <c r="B174" s="50" t="str">
        <f>Kategorie!C182</f>
        <v>Pospěchalová</v>
      </c>
      <c r="C174" s="50" t="str">
        <f>Kategorie!D182</f>
        <v>Lenka</v>
      </c>
      <c r="D174" s="50" t="str">
        <f>Kategorie!E182</f>
        <v>nezařazena</v>
      </c>
      <c r="E174" s="50">
        <f>Kategorie!F182</f>
        <v>1957</v>
      </c>
    </row>
    <row r="175" spans="1:5" ht="12.75">
      <c r="A175" s="49">
        <f>Kategorie!B32</f>
        <v>195</v>
      </c>
      <c r="B175" s="50" t="str">
        <f>Kategorie!C32</f>
        <v>Víteček</v>
      </c>
      <c r="C175" s="50" t="str">
        <f>Kategorie!D32</f>
        <v>Antonín</v>
      </c>
      <c r="D175" s="50">
        <f>Kategorie!E32</f>
        <v>0</v>
      </c>
      <c r="E175" s="50">
        <f>Kategorie!F32</f>
        <v>1985</v>
      </c>
    </row>
    <row r="176" spans="1:5" ht="12.75">
      <c r="A176" s="49">
        <f>Kategorie!B68</f>
        <v>196</v>
      </c>
      <c r="B176" s="50" t="str">
        <f>Kategorie!C68</f>
        <v>Vopička</v>
      </c>
      <c r="C176" s="50" t="str">
        <f>Kategorie!D68</f>
        <v>David</v>
      </c>
      <c r="D176" s="50">
        <f>Kategorie!E68</f>
        <v>0</v>
      </c>
      <c r="E176" s="50">
        <f>Kategorie!F68</f>
        <v>1972</v>
      </c>
    </row>
    <row r="177" spans="1:5" ht="12.75">
      <c r="A177" s="49">
        <f>Kategorie!B89</f>
        <v>197</v>
      </c>
      <c r="B177" s="50" t="str">
        <f>Kategorie!C89</f>
        <v>Haimer</v>
      </c>
      <c r="C177" s="50" t="str">
        <f>Kategorie!D89</f>
        <v>Karl</v>
      </c>
      <c r="D177" s="50" t="str">
        <f>Kategorie!E89</f>
        <v>LAC Harlekin</v>
      </c>
      <c r="E177" s="50">
        <f>Kategorie!F89</f>
        <v>1957</v>
      </c>
    </row>
    <row r="178" spans="1:5" ht="12.75">
      <c r="A178" s="49">
        <f>Kategorie!B166</f>
        <v>198</v>
      </c>
      <c r="B178" s="50" t="str">
        <f>Kategorie!C166</f>
        <v>Kalová</v>
      </c>
      <c r="C178" s="50" t="str">
        <f>Kategorie!D166</f>
        <v>Jana</v>
      </c>
      <c r="D178" s="50" t="str">
        <f>Kategorie!E166</f>
        <v>Zetor Brno</v>
      </c>
      <c r="E178" s="50">
        <f>Kategorie!F166</f>
        <v>1966</v>
      </c>
    </row>
    <row r="179" spans="1:5" ht="12.75">
      <c r="A179" s="49">
        <f>Kategorie!B99</f>
        <v>199</v>
      </c>
      <c r="B179" s="50" t="str">
        <f>Kategorie!C99</f>
        <v>Koudelka</v>
      </c>
      <c r="C179" s="50" t="str">
        <f>Kategorie!D99</f>
        <v>Jiří</v>
      </c>
      <c r="D179" s="50" t="str">
        <f>Kategorie!E99</f>
        <v>zetor</v>
      </c>
      <c r="E179" s="50">
        <f>Kategorie!F99</f>
        <v>1957</v>
      </c>
    </row>
    <row r="180" spans="1:5" ht="12.75">
      <c r="A180" s="49">
        <f>Kategorie!B81</f>
        <v>785</v>
      </c>
      <c r="B180" s="50" t="str">
        <f>Kategorie!C81</f>
        <v>Kolínek</v>
      </c>
      <c r="C180" s="50" t="str">
        <f>Kategorie!D81</f>
        <v>František</v>
      </c>
      <c r="D180" s="50" t="str">
        <f>Kategorie!E81</f>
        <v>AK Perná</v>
      </c>
      <c r="E180" s="50">
        <f>Kategorie!F81</f>
        <v>1956</v>
      </c>
    </row>
  </sheetData>
  <sheetProtection selectLockedCells="1" selectUnlockedCells="1"/>
  <printOptions/>
  <pageMargins left="1.6069444444444445" right="0.7875" top="0.7875" bottom="0.7875" header="0.5118055555555555" footer="0.5118055555555555"/>
  <pageSetup horizontalDpi="300" verticalDpi="3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1"/>
  <sheetViews>
    <sheetView view="pageBreakPreview" zoomScale="70" zoomScaleNormal="90" zoomScaleSheetLayoutView="70" workbookViewId="0" topLeftCell="A1">
      <selection activeCell="G14" sqref="G14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34.125" style="0" customWidth="1"/>
    <col min="6" max="6" width="9.75390625" style="0" customWidth="1"/>
    <col min="7" max="7" width="11.625" style="0" customWidth="1"/>
    <col min="8" max="8" width="11.50390625" style="0" customWidth="1"/>
    <col min="9" max="9" width="11.625" style="0" customWidth="1"/>
    <col min="10" max="10" width="9.1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51"/>
      <c r="B1" s="52" t="s">
        <v>394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12.75">
      <c r="A2" s="55"/>
      <c r="B2" s="55" t="s">
        <v>395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15"/>
    </row>
    <row r="3" spans="1:13" ht="12.75">
      <c r="A3" s="57" t="s">
        <v>396</v>
      </c>
      <c r="B3" s="57" t="s">
        <v>5</v>
      </c>
      <c r="C3" s="58" t="s">
        <v>6</v>
      </c>
      <c r="D3" s="58" t="s">
        <v>7</v>
      </c>
      <c r="E3" s="58" t="s">
        <v>8</v>
      </c>
      <c r="F3" s="57" t="s">
        <v>9</v>
      </c>
      <c r="G3" s="57" t="s">
        <v>397</v>
      </c>
      <c r="H3" s="57" t="s">
        <v>12</v>
      </c>
      <c r="I3" s="57" t="s">
        <v>12</v>
      </c>
      <c r="J3" s="57" t="s">
        <v>12</v>
      </c>
      <c r="K3" s="57" t="s">
        <v>398</v>
      </c>
      <c r="L3" s="57" t="s">
        <v>13</v>
      </c>
      <c r="M3" s="19"/>
    </row>
    <row r="4" spans="1:18" s="19" customFormat="1" ht="12.75">
      <c r="A4" s="59"/>
      <c r="B4" s="59"/>
      <c r="C4" s="60"/>
      <c r="D4" s="60"/>
      <c r="E4" s="60"/>
      <c r="F4" s="59"/>
      <c r="G4" s="59"/>
      <c r="H4" s="59" t="s">
        <v>1</v>
      </c>
      <c r="I4" s="59" t="s">
        <v>1</v>
      </c>
      <c r="J4" s="59" t="s">
        <v>399</v>
      </c>
      <c r="K4" s="59"/>
      <c r="L4" s="57"/>
      <c r="N4"/>
      <c r="O4"/>
      <c r="P4"/>
      <c r="Q4"/>
      <c r="R4"/>
    </row>
    <row r="5" spans="1:13" s="19" customFormat="1" ht="12.75">
      <c r="A5" s="59" t="s">
        <v>2</v>
      </c>
      <c r="B5" s="59"/>
      <c r="C5" s="60"/>
      <c r="D5" s="60"/>
      <c r="E5" s="60"/>
      <c r="F5" s="59"/>
      <c r="G5" s="59"/>
      <c r="H5" s="59">
        <v>10.1</v>
      </c>
      <c r="I5" s="59">
        <v>6.5</v>
      </c>
      <c r="J5" s="59" t="s">
        <v>400</v>
      </c>
      <c r="K5" s="59" t="s">
        <v>2</v>
      </c>
      <c r="L5" s="61"/>
      <c r="M5" s="19" t="s">
        <v>401</v>
      </c>
    </row>
    <row r="7" spans="1:13" s="70" customFormat="1" ht="12.75">
      <c r="A7" s="62">
        <f>ROW(C1)</f>
        <v>1</v>
      </c>
      <c r="B7" s="63">
        <v>20</v>
      </c>
      <c r="C7" s="64" t="s">
        <v>402</v>
      </c>
      <c r="D7" s="65" t="s">
        <v>133</v>
      </c>
      <c r="E7" s="65" t="s">
        <v>249</v>
      </c>
      <c r="F7" s="66">
        <v>1993</v>
      </c>
      <c r="G7" s="67" t="str">
        <f>VLOOKUP(F7,'RN HZM'!$A$1:$B$121,2,0)</f>
        <v>MA</v>
      </c>
      <c r="H7" s="68">
        <f>VLOOKUP(B7,Stopky!$B$4:$C$1006,2,0)</f>
        <v>0.013136574074074075</v>
      </c>
      <c r="I7" s="68"/>
      <c r="J7" s="68">
        <f>H7/$H$5</f>
        <v>0.0013006508984231757</v>
      </c>
      <c r="K7" s="63">
        <f>RANK(H7,'Zadani_bezcu HZ + P'!$H$1:H$813,1)</f>
        <v>1</v>
      </c>
      <c r="L7" s="69"/>
      <c r="M7" s="62">
        <f>ROW(N1)</f>
        <v>1</v>
      </c>
    </row>
    <row r="8" spans="1:13" s="70" customFormat="1" ht="12.75">
      <c r="A8" s="62">
        <f>ROW(C2)</f>
        <v>2</v>
      </c>
      <c r="B8" s="63">
        <v>10</v>
      </c>
      <c r="C8" s="64" t="s">
        <v>403</v>
      </c>
      <c r="D8" s="65" t="s">
        <v>44</v>
      </c>
      <c r="E8" s="65" t="s">
        <v>249</v>
      </c>
      <c r="F8" s="66">
        <v>1976</v>
      </c>
      <c r="G8" s="67" t="str">
        <f>VLOOKUP(F8,'RN HZM'!$A$1:$B$121,2,0)</f>
        <v>MA</v>
      </c>
      <c r="H8" s="68">
        <f>VLOOKUP(B8,Stopky!$B$4:$C$1006,2,0)</f>
        <v>0.013449074074074073</v>
      </c>
      <c r="I8" s="68"/>
      <c r="J8" s="68">
        <f>H8/$H$5</f>
        <v>0.0013315914924825816</v>
      </c>
      <c r="K8" s="63">
        <f>RANK(H8,'Zadani_bezcu HZ + P'!$H$1:H$813,1)</f>
        <v>2</v>
      </c>
      <c r="L8" s="69"/>
      <c r="M8" s="62">
        <f>ROW(N2)</f>
        <v>2</v>
      </c>
    </row>
    <row r="9" spans="1:13" s="70" customFormat="1" ht="12.75">
      <c r="A9" s="62">
        <f>ROW(C4)</f>
        <v>4</v>
      </c>
      <c r="B9" s="63">
        <v>41</v>
      </c>
      <c r="C9" s="64" t="s">
        <v>404</v>
      </c>
      <c r="D9" s="65" t="s">
        <v>70</v>
      </c>
      <c r="E9" s="65" t="s">
        <v>405</v>
      </c>
      <c r="F9" s="66">
        <v>1986</v>
      </c>
      <c r="G9" s="67" t="str">
        <f>VLOOKUP(F9,'RN HZM'!$A$1:$B$121,2,0)</f>
        <v>MA</v>
      </c>
      <c r="H9" s="68">
        <f>VLOOKUP(B9,Stopky!$B$4:$C$1006,2,0)</f>
        <v>0.014409722222222223</v>
      </c>
      <c r="I9" s="68"/>
      <c r="J9" s="68">
        <f>H9/$H$5</f>
        <v>0.0014267051705170518</v>
      </c>
      <c r="K9" s="63">
        <f>RANK(H9,'Zadani_bezcu HZ + P'!$H$1:H$813,1)</f>
        <v>3</v>
      </c>
      <c r="L9" s="69"/>
      <c r="M9" s="62">
        <f>ROW(N2)</f>
        <v>2</v>
      </c>
    </row>
    <row r="10" spans="1:13" s="70" customFormat="1" ht="12.75">
      <c r="A10" s="62">
        <f>ROW(C4)</f>
        <v>4</v>
      </c>
      <c r="B10" s="63">
        <v>6</v>
      </c>
      <c r="C10" s="64" t="s">
        <v>175</v>
      </c>
      <c r="D10" s="65" t="s">
        <v>58</v>
      </c>
      <c r="E10" s="65" t="s">
        <v>406</v>
      </c>
      <c r="F10" s="66">
        <v>1976</v>
      </c>
      <c r="G10" s="67" t="str">
        <f>VLOOKUP(F10,'RN HZM'!$A$1:$B$121,2,0)</f>
        <v>MA</v>
      </c>
      <c r="H10" s="68">
        <f>VLOOKUP(B10,Stopky!$B$4:$C$1006,2,0)</f>
        <v>0.014664351851851852</v>
      </c>
      <c r="I10" s="68"/>
      <c r="J10" s="68">
        <f>H10/$H$5</f>
        <v>0.001451916024935827</v>
      </c>
      <c r="K10" s="63">
        <f>RANK(H10,'Zadani_bezcu HZ + P'!$H$1:H$813,1)</f>
        <v>5</v>
      </c>
      <c r="L10" s="69"/>
      <c r="M10" s="62">
        <f>ROW(N4)</f>
        <v>4</v>
      </c>
    </row>
    <row r="11" spans="1:13" s="70" customFormat="1" ht="12.75">
      <c r="A11" s="62">
        <f>ROW(C5)</f>
        <v>5</v>
      </c>
      <c r="B11" s="63">
        <v>26</v>
      </c>
      <c r="C11" s="64" t="s">
        <v>407</v>
      </c>
      <c r="D11" s="65" t="s">
        <v>408</v>
      </c>
      <c r="E11" s="65" t="s">
        <v>249</v>
      </c>
      <c r="F11" s="66">
        <v>1996</v>
      </c>
      <c r="G11" s="67" t="str">
        <f>VLOOKUP(F11,'RN HZM'!$A$1:$B$121,2,0)</f>
        <v>MA</v>
      </c>
      <c r="H11" s="68">
        <f>VLOOKUP(B11,Stopky!$B$4:$C$1006,2,0)</f>
        <v>0.014965277777777777</v>
      </c>
      <c r="I11" s="68"/>
      <c r="J11" s="68">
        <f>H11/$H$5</f>
        <v>0.0014817106710671066</v>
      </c>
      <c r="K11" s="63">
        <f>RANK(H11,'Zadani_bezcu HZ + P'!$H$1:H$813,1)</f>
        <v>7</v>
      </c>
      <c r="L11" s="69"/>
      <c r="M11" s="62">
        <f>ROW(N5)</f>
        <v>5</v>
      </c>
    </row>
    <row r="12" spans="1:13" s="70" customFormat="1" ht="12.75">
      <c r="A12" s="62">
        <f>ROW(C6)</f>
        <v>6</v>
      </c>
      <c r="B12" s="63">
        <v>21</v>
      </c>
      <c r="C12" s="64" t="s">
        <v>386</v>
      </c>
      <c r="D12" s="65" t="s">
        <v>44</v>
      </c>
      <c r="E12" s="65" t="s">
        <v>249</v>
      </c>
      <c r="F12" s="66">
        <v>1992</v>
      </c>
      <c r="G12" s="67" t="str">
        <f>VLOOKUP(F12,'RN HZM'!$A$1:$B$121,2,0)</f>
        <v>MA</v>
      </c>
      <c r="H12" s="68">
        <f>VLOOKUP(B12,Stopky!$B$4:$C$1006,2,0)</f>
        <v>0.015173611111111112</v>
      </c>
      <c r="I12" s="68"/>
      <c r="J12" s="68">
        <f>H12/$H$5</f>
        <v>0.0015023377337733774</v>
      </c>
      <c r="K12" s="63">
        <f>RANK(H12,'Zadani_bezcu HZ + P'!$H$1:H$813,1)</f>
        <v>8</v>
      </c>
      <c r="L12" s="69"/>
      <c r="M12" s="62">
        <f>ROW(N6)</f>
        <v>6</v>
      </c>
    </row>
    <row r="13" spans="1:13" s="70" customFormat="1" ht="12.75">
      <c r="A13" s="62">
        <f>ROW(C7)</f>
        <v>7</v>
      </c>
      <c r="B13" s="63">
        <v>13</v>
      </c>
      <c r="C13" s="64" t="s">
        <v>75</v>
      </c>
      <c r="D13" s="65" t="s">
        <v>76</v>
      </c>
      <c r="E13" s="65" t="s">
        <v>409</v>
      </c>
      <c r="F13" s="66">
        <v>1974</v>
      </c>
      <c r="G13" s="67" t="str">
        <f>VLOOKUP(F13,'RN HZM'!$A$1:$B$121,2,0)</f>
        <v>MA</v>
      </c>
      <c r="H13" s="68">
        <f>VLOOKUP(B13,Stopky!$B$4:$C$1006,2,0)</f>
        <v>0.015277777777777777</v>
      </c>
      <c r="I13" s="68"/>
      <c r="J13" s="68">
        <f>H13/$H$5</f>
        <v>0.0015126512651265126</v>
      </c>
      <c r="K13" s="63">
        <f>RANK(H13,'Zadani_bezcu HZ + P'!$H$1:H$813,1)</f>
        <v>10</v>
      </c>
      <c r="L13" s="69"/>
      <c r="M13" s="62">
        <f>ROW(N7)</f>
        <v>7</v>
      </c>
    </row>
    <row r="14" spans="1:13" s="70" customFormat="1" ht="12.75">
      <c r="A14" s="62">
        <f>ROW(C8)</f>
        <v>8</v>
      </c>
      <c r="B14" s="63">
        <v>32</v>
      </c>
      <c r="C14" s="64" t="s">
        <v>410</v>
      </c>
      <c r="D14" s="65" t="s">
        <v>166</v>
      </c>
      <c r="E14" s="65" t="s">
        <v>411</v>
      </c>
      <c r="F14" s="66">
        <v>1976</v>
      </c>
      <c r="G14" s="67" t="str">
        <f>VLOOKUP(F14,'RN HZM'!$A$1:$B$121,2,0)</f>
        <v>MA</v>
      </c>
      <c r="H14" s="68">
        <f>VLOOKUP(B14,Stopky!$B$4:$C$1006,2,0)</f>
        <v>0.016099537037037037</v>
      </c>
      <c r="I14" s="68"/>
      <c r="J14" s="68">
        <f>H14/$H$5</f>
        <v>0.001594013568023469</v>
      </c>
      <c r="K14" s="63">
        <f>RANK(H14,'Zadani_bezcu HZ + P'!$H$1:H$813,1)</f>
        <v>14</v>
      </c>
      <c r="L14" s="69"/>
      <c r="M14" s="62">
        <f>ROW(N8)</f>
        <v>8</v>
      </c>
    </row>
    <row r="15" spans="1:13" s="70" customFormat="1" ht="12.75">
      <c r="A15" s="62">
        <f>ROW(C9)</f>
        <v>9</v>
      </c>
      <c r="B15" s="63">
        <v>35</v>
      </c>
      <c r="C15" s="64" t="s">
        <v>412</v>
      </c>
      <c r="D15" s="65" t="s">
        <v>113</v>
      </c>
      <c r="E15" s="65" t="s">
        <v>97</v>
      </c>
      <c r="F15" s="66">
        <v>1977</v>
      </c>
      <c r="G15" s="67" t="str">
        <f>VLOOKUP(F15,'RN HZM'!$A$1:$B$121,2,0)</f>
        <v>MA</v>
      </c>
      <c r="H15" s="68">
        <f>VLOOKUP(B15,Stopky!$B$4:$C$1006,2,0)</f>
        <v>0.016122685185185184</v>
      </c>
      <c r="I15" s="68"/>
      <c r="J15" s="68">
        <f>H15/$H$5</f>
        <v>0.0015963054638797212</v>
      </c>
      <c r="K15" s="63">
        <f>RANK(H15,'Zadani_bezcu HZ + P'!$H$1:H$813,1)</f>
        <v>15</v>
      </c>
      <c r="L15" s="69"/>
      <c r="M15" s="62">
        <f>ROW(N9)</f>
        <v>9</v>
      </c>
    </row>
    <row r="16" spans="1:13" s="70" customFormat="1" ht="12.75">
      <c r="A16" s="62">
        <f>ROW(C10)</f>
        <v>10</v>
      </c>
      <c r="B16" s="63">
        <v>36</v>
      </c>
      <c r="C16" s="64" t="s">
        <v>386</v>
      </c>
      <c r="D16" s="65" t="s">
        <v>96</v>
      </c>
      <c r="E16" s="65" t="s">
        <v>400</v>
      </c>
      <c r="F16" s="66">
        <v>1974</v>
      </c>
      <c r="G16" s="67" t="str">
        <f>VLOOKUP(F16,'RN HZM'!$A$1:$B$121,2,0)</f>
        <v>MA</v>
      </c>
      <c r="H16" s="68">
        <f>VLOOKUP(B16,Stopky!$B$4:$C$1006,2,0)</f>
        <v>0.01667824074074074</v>
      </c>
      <c r="I16" s="68"/>
      <c r="J16" s="68">
        <f>H16/$H$5</f>
        <v>0.0016513109644297763</v>
      </c>
      <c r="K16" s="63">
        <f>RANK(H16,'Zadani_bezcu HZ + P'!$H$1:H$813,1)</f>
        <v>18</v>
      </c>
      <c r="L16" s="69"/>
      <c r="M16" s="62">
        <f>ROW(N10)</f>
        <v>10</v>
      </c>
    </row>
    <row r="17" spans="1:13" s="70" customFormat="1" ht="12.75">
      <c r="A17" s="62">
        <f>ROW(C11)</f>
        <v>11</v>
      </c>
      <c r="B17" s="63">
        <v>27</v>
      </c>
      <c r="C17" s="64" t="s">
        <v>95</v>
      </c>
      <c r="D17" s="65" t="s">
        <v>96</v>
      </c>
      <c r="E17" s="65" t="s">
        <v>413</v>
      </c>
      <c r="F17" s="66">
        <v>1976</v>
      </c>
      <c r="G17" s="67" t="str">
        <f>VLOOKUP(F17,'RN HZM'!$A$1:$B$121,2,0)</f>
        <v>MA</v>
      </c>
      <c r="H17" s="68">
        <f>VLOOKUP(B17,Stopky!$B$4:$C$1006,2,0)</f>
        <v>0.01761574074074074</v>
      </c>
      <c r="I17" s="68"/>
      <c r="J17" s="68">
        <f>H17/$H$5</f>
        <v>0.0017441327466079942</v>
      </c>
      <c r="K17" s="63">
        <f>RANK(H17,'Zadani_bezcu HZ + P'!$H$1:H$813,1)</f>
        <v>22</v>
      </c>
      <c r="L17" s="69"/>
      <c r="M17" s="62">
        <f>ROW(N11)</f>
        <v>11</v>
      </c>
    </row>
    <row r="18" spans="1:13" s="70" customFormat="1" ht="12.75">
      <c r="A18" s="62">
        <f>ROW(C13)</f>
        <v>13</v>
      </c>
      <c r="B18" s="63">
        <v>40</v>
      </c>
      <c r="C18" s="64" t="s">
        <v>134</v>
      </c>
      <c r="D18" s="65" t="s">
        <v>414</v>
      </c>
      <c r="E18" s="65" t="s">
        <v>415</v>
      </c>
      <c r="F18" s="66">
        <v>1978</v>
      </c>
      <c r="G18" s="67" t="str">
        <f>VLOOKUP(F18,'RN HZM'!$A$1:$B$121,2,0)</f>
        <v>MA</v>
      </c>
      <c r="H18" s="68">
        <f>VLOOKUP(B18,Stopky!$B$4:$C$1006,2,0)</f>
        <v>0.018090277777777778</v>
      </c>
      <c r="I18" s="68"/>
      <c r="J18" s="68">
        <f>H18/$H$5</f>
        <v>0.0017911166116611663</v>
      </c>
      <c r="K18" s="63">
        <f>RANK(H18,'Zadani_bezcu HZ + P'!$H$1:H$813,1)</f>
        <v>23</v>
      </c>
      <c r="L18" s="69"/>
      <c r="M18" s="62">
        <f>ROW(N13)</f>
        <v>13</v>
      </c>
    </row>
    <row r="19" spans="1:13" s="70" customFormat="1" ht="12.75">
      <c r="A19" s="62">
        <f>ROW(C13)</f>
        <v>13</v>
      </c>
      <c r="B19" s="63">
        <v>16</v>
      </c>
      <c r="C19" s="64" t="s">
        <v>416</v>
      </c>
      <c r="D19" s="65" t="s">
        <v>44</v>
      </c>
      <c r="E19" s="65" t="s">
        <v>411</v>
      </c>
      <c r="F19" s="66">
        <v>1986</v>
      </c>
      <c r="G19" s="67" t="str">
        <f>VLOOKUP(F19,'RN HZM'!$A$1:$B$121,2,0)</f>
        <v>MA</v>
      </c>
      <c r="H19" s="68">
        <f>VLOOKUP(B19,Stopky!$B$4:$C$1006,2,0)</f>
        <v>0.018645833333333334</v>
      </c>
      <c r="I19" s="68"/>
      <c r="J19" s="68">
        <f>H19/$H$5</f>
        <v>0.0018461221122112212</v>
      </c>
      <c r="K19" s="63">
        <f>RANK(H19,'Zadani_bezcu HZ + P'!$H$1:H$813,1)</f>
        <v>24</v>
      </c>
      <c r="L19" s="69"/>
      <c r="M19" s="62">
        <f>ROW(N13)</f>
        <v>13</v>
      </c>
    </row>
    <row r="20" spans="1:13" s="70" customFormat="1" ht="12.75">
      <c r="A20" s="62">
        <f>ROW(C14)</f>
        <v>14</v>
      </c>
      <c r="B20" s="63">
        <v>17</v>
      </c>
      <c r="C20" s="64" t="s">
        <v>135</v>
      </c>
      <c r="D20" s="65" t="s">
        <v>388</v>
      </c>
      <c r="E20" s="65" t="s">
        <v>198</v>
      </c>
      <c r="F20" s="66">
        <v>1999</v>
      </c>
      <c r="G20" s="67" t="str">
        <f>VLOOKUP(F20,'RN HZM'!$A$1:$B$121,2,0)</f>
        <v>MA</v>
      </c>
      <c r="H20" s="68">
        <f>VLOOKUP(B20,Stopky!$B$4:$C$1006,2,0)</f>
        <v>0.020266203703703703</v>
      </c>
      <c r="I20" s="68"/>
      <c r="J20" s="68">
        <f>H20/$H$5</f>
        <v>0.0020065548221488818</v>
      </c>
      <c r="K20" s="63">
        <f>RANK(H20,'Zadani_bezcu HZ + P'!$H$1:H$813,1)</f>
        <v>26</v>
      </c>
      <c r="L20" s="69"/>
      <c r="M20" s="62">
        <f>ROW(N14)</f>
        <v>14</v>
      </c>
    </row>
    <row r="21" spans="1:13" s="70" customFormat="1" ht="12.75">
      <c r="A21" s="62">
        <f>ROW(C16)</f>
        <v>16</v>
      </c>
      <c r="B21" s="63">
        <v>42</v>
      </c>
      <c r="C21" s="64" t="s">
        <v>417</v>
      </c>
      <c r="D21" s="65" t="s">
        <v>418</v>
      </c>
      <c r="E21" s="65" t="s">
        <v>198</v>
      </c>
      <c r="F21" s="66">
        <v>1990</v>
      </c>
      <c r="G21" s="67" t="str">
        <f>VLOOKUP(F21,'RN HZM'!$A$1:$B$121,2,0)</f>
        <v>MA</v>
      </c>
      <c r="H21" s="68">
        <f>VLOOKUP(B21,Stopky!$B$4:$C$1006,2,0)</f>
        <v>0.020289351851851854</v>
      </c>
      <c r="I21" s="68"/>
      <c r="J21" s="68">
        <f>H21/$H$5</f>
        <v>0.002008846718005134</v>
      </c>
      <c r="K21" s="63">
        <f>RANK(H21,'Zadani_bezcu HZ + P'!$H$1:H$813,1)</f>
        <v>27</v>
      </c>
      <c r="L21" s="69"/>
      <c r="M21" s="62">
        <f>ROW(N13)</f>
        <v>13</v>
      </c>
    </row>
    <row r="22" spans="1:13" s="70" customFormat="1" ht="12.75">
      <c r="A22" s="62">
        <f>ROW(C16)</f>
        <v>16</v>
      </c>
      <c r="B22" s="63">
        <v>11</v>
      </c>
      <c r="C22" s="64" t="s">
        <v>419</v>
      </c>
      <c r="D22" s="65" t="s">
        <v>420</v>
      </c>
      <c r="E22" s="65" t="s">
        <v>415</v>
      </c>
      <c r="F22" s="66">
        <v>2000</v>
      </c>
      <c r="G22" s="67" t="str">
        <f>VLOOKUP(F22,'RN HZM'!$A$1:$B$121,2,0)</f>
        <v>MA</v>
      </c>
      <c r="H22" s="68">
        <f>VLOOKUP(B22,Stopky!$B$4:$C$1006,2,0)</f>
        <v>0.021041666666666667</v>
      </c>
      <c r="I22" s="68"/>
      <c r="J22" s="68">
        <f>H22/$H$5</f>
        <v>0.0020833333333333333</v>
      </c>
      <c r="K22" s="63">
        <f>RANK(H22,'Zadani_bezcu HZ + P'!$H$1:H$813,1)</f>
        <v>29</v>
      </c>
      <c r="L22" s="69"/>
      <c r="M22" s="62">
        <f>ROW(N16)</f>
        <v>16</v>
      </c>
    </row>
    <row r="23" spans="1:13" s="79" customFormat="1" ht="12.75">
      <c r="A23" s="71">
        <f>ROW(C1)</f>
        <v>1</v>
      </c>
      <c r="B23" s="72">
        <v>23</v>
      </c>
      <c r="C23" s="73" t="s">
        <v>128</v>
      </c>
      <c r="D23" s="74" t="s">
        <v>96</v>
      </c>
      <c r="E23" s="74" t="s">
        <v>129</v>
      </c>
      <c r="F23" s="75">
        <v>1972</v>
      </c>
      <c r="G23" s="76" t="str">
        <f>VLOOKUP(F23,'RN HZM'!$A$1:$B$121,2,0)</f>
        <v>MB</v>
      </c>
      <c r="H23" s="77">
        <f>VLOOKUP(B23,Stopky!$B$4:$C$1006,2,0)</f>
        <v>0.014548611111111111</v>
      </c>
      <c r="I23" s="77"/>
      <c r="J23" s="77">
        <f>H23/$H$5</f>
        <v>0.0014404565456545655</v>
      </c>
      <c r="K23" s="72">
        <f>RANK(H23,'Zadani_bezcu HZ + P'!$H$1:H$813,1)</f>
        <v>4</v>
      </c>
      <c r="L23" s="78"/>
      <c r="M23" s="62">
        <f>ROW(N17)</f>
        <v>17</v>
      </c>
    </row>
    <row r="24" spans="1:13" s="80" customFormat="1" ht="12.75">
      <c r="A24" s="71">
        <f>ROW(C2)</f>
        <v>2</v>
      </c>
      <c r="B24" s="72">
        <v>33</v>
      </c>
      <c r="C24" s="73" t="s">
        <v>421</v>
      </c>
      <c r="D24" s="74" t="s">
        <v>422</v>
      </c>
      <c r="E24" s="74" t="s">
        <v>423</v>
      </c>
      <c r="F24" s="75">
        <v>1972</v>
      </c>
      <c r="G24" s="76" t="str">
        <f>VLOOKUP(F24,'RN HZM'!$A$1:$B$121,2,0)</f>
        <v>MB</v>
      </c>
      <c r="H24" s="77">
        <f>VLOOKUP(B24,Stopky!$B$4:$C$1006,2,0)</f>
        <v>0.015219907407407408</v>
      </c>
      <c r="I24" s="77"/>
      <c r="J24" s="77">
        <f>H24/$H$5</f>
        <v>0.001506921525485882</v>
      </c>
      <c r="K24" s="72">
        <f>RANK(H24,'Zadani_bezcu HZ + P'!$H$1:H$813,1)</f>
        <v>9</v>
      </c>
      <c r="L24" s="78"/>
      <c r="M24" s="62">
        <f>ROW(N18)</f>
        <v>18</v>
      </c>
    </row>
    <row r="25" spans="1:13" s="81" customFormat="1" ht="12.75">
      <c r="A25" s="71">
        <f>ROW(C3)</f>
        <v>3</v>
      </c>
      <c r="B25" s="72">
        <v>38</v>
      </c>
      <c r="C25" s="73" t="s">
        <v>133</v>
      </c>
      <c r="D25" s="74" t="s">
        <v>58</v>
      </c>
      <c r="E25" s="74" t="s">
        <v>424</v>
      </c>
      <c r="F25" s="75">
        <v>1971</v>
      </c>
      <c r="G25" s="76" t="str">
        <f>VLOOKUP(F25,'RN HZM'!$A$1:$B$121,2,0)</f>
        <v>MB</v>
      </c>
      <c r="H25" s="77">
        <f>VLOOKUP(B25,Stopky!$B$4:$C$1006,2,0)</f>
        <v>0.01597222222222222</v>
      </c>
      <c r="I25" s="77"/>
      <c r="J25" s="77">
        <f>H25/$H$5</f>
        <v>0.0015814081408140814</v>
      </c>
      <c r="K25" s="72">
        <f>RANK(H25,'Zadani_bezcu HZ + P'!$H$1:H$813,1)</f>
        <v>13</v>
      </c>
      <c r="L25" s="78"/>
      <c r="M25" s="62">
        <f>ROW(N20)</f>
        <v>20</v>
      </c>
    </row>
    <row r="26" spans="1:13" s="81" customFormat="1" ht="12.75">
      <c r="A26" s="71">
        <f>ROW(C4)</f>
        <v>4</v>
      </c>
      <c r="B26" s="72">
        <v>29</v>
      </c>
      <c r="C26" s="73" t="s">
        <v>35</v>
      </c>
      <c r="D26" s="74" t="s">
        <v>425</v>
      </c>
      <c r="E26" s="74" t="s">
        <v>97</v>
      </c>
      <c r="F26" s="75">
        <v>1971</v>
      </c>
      <c r="G26" s="76" t="str">
        <f>VLOOKUP(F26,'RN HZM'!$A$1:$B$121,2,0)</f>
        <v>MB</v>
      </c>
      <c r="H26" s="77">
        <f>VLOOKUP(B26,Stopky!$B$4:$C$1006,2,0)</f>
        <v>0.01646990740740741</v>
      </c>
      <c r="I26" s="77"/>
      <c r="J26" s="77">
        <f>H26/$H$5</f>
        <v>0.001630683901723506</v>
      </c>
      <c r="K26" s="72">
        <f>RANK(H26,'Zadani_bezcu HZ + P'!$H$1:H$813,1)</f>
        <v>17</v>
      </c>
      <c r="L26" s="78"/>
      <c r="M26" s="62">
        <f>ROW(N20)</f>
        <v>20</v>
      </c>
    </row>
    <row r="27" spans="1:13" s="80" customFormat="1" ht="12.75">
      <c r="A27" s="71">
        <f>ROW(C5)</f>
        <v>5</v>
      </c>
      <c r="B27" s="72">
        <v>25</v>
      </c>
      <c r="C27" s="73" t="s">
        <v>167</v>
      </c>
      <c r="D27" s="74" t="s">
        <v>58</v>
      </c>
      <c r="E27" s="74" t="s">
        <v>168</v>
      </c>
      <c r="F27" s="75">
        <v>1967</v>
      </c>
      <c r="G27" s="76" t="str">
        <f>VLOOKUP(F27,'RN HZM'!$A$1:$B$121,2,0)</f>
        <v>MB</v>
      </c>
      <c r="H27" s="77">
        <f>VLOOKUP(B27,Stopky!$B$4:$C$1006,2,0)</f>
        <v>0.023125</v>
      </c>
      <c r="I27" s="77"/>
      <c r="J27" s="77">
        <f>H27/$H$5</f>
        <v>0.0022896039603960395</v>
      </c>
      <c r="K27" s="72">
        <f>RANK(H27,'Zadani_bezcu HZ + P'!$H$1:H$813,1)</f>
        <v>32</v>
      </c>
      <c r="L27" s="78"/>
      <c r="M27" s="62">
        <f>ROW(N21)</f>
        <v>21</v>
      </c>
    </row>
    <row r="28" spans="1:13" s="70" customFormat="1" ht="12.75">
      <c r="A28" s="62">
        <f>ROW(C1)</f>
        <v>1</v>
      </c>
      <c r="B28" s="63">
        <v>5</v>
      </c>
      <c r="C28" s="64" t="s">
        <v>173</v>
      </c>
      <c r="D28" s="65" t="s">
        <v>174</v>
      </c>
      <c r="E28" s="65" t="s">
        <v>426</v>
      </c>
      <c r="F28" s="66">
        <v>1956</v>
      </c>
      <c r="G28" s="67" t="str">
        <f>VLOOKUP(F28,'RN HZM'!$A$1:$B$121,2,0)</f>
        <v>MC</v>
      </c>
      <c r="H28" s="68">
        <f>VLOOKUP(B28,Stopky!$B$4:$C$1006,2,0)</f>
        <v>0.014675925925925926</v>
      </c>
      <c r="I28" s="68"/>
      <c r="J28" s="68">
        <f>H28/$H$5</f>
        <v>0.001453061972863953</v>
      </c>
      <c r="K28" s="63">
        <f>RANK(H28,'Zadani_bezcu HZ + P'!$H$1:H$812,1)</f>
        <v>6</v>
      </c>
      <c r="L28" s="69"/>
      <c r="M28" s="62">
        <f>ROW(N22)</f>
        <v>22</v>
      </c>
    </row>
    <row r="29" spans="1:13" s="70" customFormat="1" ht="12.75">
      <c r="A29" s="62">
        <f>ROW(C2)</f>
        <v>2</v>
      </c>
      <c r="B29" s="63">
        <v>18</v>
      </c>
      <c r="C29" s="64" t="s">
        <v>427</v>
      </c>
      <c r="D29" s="65" t="s">
        <v>91</v>
      </c>
      <c r="E29" s="65" t="s">
        <v>428</v>
      </c>
      <c r="F29" s="66">
        <v>1963</v>
      </c>
      <c r="G29" s="67" t="str">
        <f>VLOOKUP(F29,'RN HZM'!$A$1:$B$121,2,0)</f>
        <v>MC</v>
      </c>
      <c r="H29" s="68">
        <f>VLOOKUP(B29,Stopky!$B$4:$C$1006,2,0)</f>
        <v>0.015405092592592592</v>
      </c>
      <c r="I29" s="68"/>
      <c r="J29" s="68">
        <f>H29/$H$5</f>
        <v>0.0015252566923359002</v>
      </c>
      <c r="K29" s="63">
        <f>RANK(H29,'Zadani_bezcu HZ + P'!$H$1:H$813,1)</f>
        <v>11</v>
      </c>
      <c r="L29" s="69"/>
      <c r="M29" s="62">
        <f>ROW(N23)</f>
        <v>23</v>
      </c>
    </row>
    <row r="30" spans="1:13" s="70" customFormat="1" ht="12.75">
      <c r="A30" s="62">
        <f>ROW(C3)</f>
        <v>3</v>
      </c>
      <c r="B30" s="63">
        <v>3</v>
      </c>
      <c r="C30" s="64" t="s">
        <v>429</v>
      </c>
      <c r="D30" s="65" t="s">
        <v>58</v>
      </c>
      <c r="E30" s="65" t="s">
        <v>430</v>
      </c>
      <c r="F30" s="66">
        <v>1961</v>
      </c>
      <c r="G30" s="67" t="str">
        <f>VLOOKUP(F30,'RN HZM'!$A$1:$B$121,2,0)</f>
        <v>MC</v>
      </c>
      <c r="H30" s="68">
        <f>VLOOKUP(B30,Stopky!$B$4:$C$1006,2,0)</f>
        <v>0.01576388888888889</v>
      </c>
      <c r="I30" s="68"/>
      <c r="J30" s="68">
        <f>H30/$H$5</f>
        <v>0.0015607810781078108</v>
      </c>
      <c r="K30" s="63">
        <f>RANK(H30,'Zadani_bezcu HZ + P'!$H$1:H$813,1)</f>
        <v>12</v>
      </c>
      <c r="L30" s="69"/>
      <c r="M30" s="62">
        <f>ROW(N24)</f>
        <v>24</v>
      </c>
    </row>
    <row r="31" spans="1:13" s="70" customFormat="1" ht="12.75">
      <c r="A31" s="62">
        <f>ROW(C4)</f>
        <v>4</v>
      </c>
      <c r="B31" s="63">
        <v>9</v>
      </c>
      <c r="C31" s="64" t="s">
        <v>431</v>
      </c>
      <c r="D31" s="65" t="s">
        <v>30</v>
      </c>
      <c r="E31" s="65" t="s">
        <v>432</v>
      </c>
      <c r="F31" s="66">
        <v>1956</v>
      </c>
      <c r="G31" s="67" t="str">
        <f>VLOOKUP(F31,'RN HZM'!$A$1:$B$121,2,0)</f>
        <v>MC</v>
      </c>
      <c r="H31" s="68">
        <f>VLOOKUP(B31,Stopky!$B$4:$C$1006,2,0)</f>
        <v>0.016909722222222222</v>
      </c>
      <c r="I31" s="68"/>
      <c r="J31" s="68">
        <f>H31/$H$5</f>
        <v>0.0016742299229922993</v>
      </c>
      <c r="K31" s="63">
        <f>RANK(H31,'Zadani_bezcu HZ + P'!$H$1:H$813,1)</f>
        <v>19</v>
      </c>
      <c r="L31" s="69"/>
      <c r="M31" s="62">
        <f>ROW(N25)</f>
        <v>25</v>
      </c>
    </row>
    <row r="32" spans="1:13" s="70" customFormat="1" ht="12.75">
      <c r="A32" s="62">
        <f>ROW(C5)</f>
        <v>5</v>
      </c>
      <c r="B32" s="63">
        <v>12</v>
      </c>
      <c r="C32" s="64" t="s">
        <v>135</v>
      </c>
      <c r="D32" s="65" t="s">
        <v>197</v>
      </c>
      <c r="E32" s="65" t="s">
        <v>198</v>
      </c>
      <c r="F32" s="66">
        <v>1958</v>
      </c>
      <c r="G32" s="67" t="str">
        <f>VLOOKUP(F32,'RN HZM'!$A$1:$B$121,2,0)</f>
        <v>MC</v>
      </c>
      <c r="H32" s="68">
        <f>VLOOKUP(B32,Stopky!$B$4:$C$1006,2,0)</f>
        <v>0.01716435185185185</v>
      </c>
      <c r="I32" s="68"/>
      <c r="J32" s="68">
        <f>H32/$H$5</f>
        <v>0.0016994407774110743</v>
      </c>
      <c r="K32" s="63">
        <f>RANK(H32,'Zadani_bezcu HZ + P'!$H$1:H$803,1)</f>
        <v>20</v>
      </c>
      <c r="L32" s="69"/>
      <c r="M32" s="62">
        <f>ROW(N26)</f>
        <v>26</v>
      </c>
    </row>
    <row r="33" spans="1:13" s="90" customFormat="1" ht="12.75">
      <c r="A33" s="82">
        <f>ROW(C1)</f>
        <v>1</v>
      </c>
      <c r="B33" s="83">
        <v>14</v>
      </c>
      <c r="C33" s="84" t="s">
        <v>433</v>
      </c>
      <c r="D33" s="85" t="s">
        <v>434</v>
      </c>
      <c r="E33" s="85" t="s">
        <v>409</v>
      </c>
      <c r="F33" s="86">
        <v>1950</v>
      </c>
      <c r="G33" s="87" t="str">
        <f>VLOOKUP(F33,'RN HZM'!$A$1:$B$121,2,0)</f>
        <v>MD</v>
      </c>
      <c r="H33" s="88">
        <f>VLOOKUP(B33,Stopky!$B$4:$C$1006,2,0)</f>
        <v>0.016446759259259258</v>
      </c>
      <c r="I33" s="88"/>
      <c r="J33" s="88">
        <f>H33/$H$5</f>
        <v>0.0016283920058672533</v>
      </c>
      <c r="K33" s="83">
        <f>RANK(H33,'Zadani_bezcu HZ + P'!$H$1:H$813,1)</f>
        <v>16</v>
      </c>
      <c r="L33" s="89"/>
      <c r="M33" s="82">
        <f>ROW(N27)</f>
        <v>27</v>
      </c>
    </row>
    <row r="34" spans="1:13" s="90" customFormat="1" ht="12.75">
      <c r="A34" s="82">
        <f>ROW(C2)</f>
        <v>2</v>
      </c>
      <c r="B34" s="83">
        <v>7</v>
      </c>
      <c r="C34" s="84" t="s">
        <v>234</v>
      </c>
      <c r="D34" s="85" t="s">
        <v>44</v>
      </c>
      <c r="E34" s="85" t="s">
        <v>249</v>
      </c>
      <c r="F34" s="86">
        <v>1949</v>
      </c>
      <c r="G34" s="87" t="str">
        <f>VLOOKUP(F34,'RN HZM'!$A$1:$B$121,2,0)</f>
        <v>MD</v>
      </c>
      <c r="H34" s="88">
        <f>VLOOKUP(B34,Stopky!$B$4:$C$1006,2,0)</f>
        <v>0.017199074074074075</v>
      </c>
      <c r="I34" s="88"/>
      <c r="J34" s="88">
        <f>H34/$H$5</f>
        <v>0.001702878621195453</v>
      </c>
      <c r="K34" s="83">
        <f>RANK(H34,'Zadani_bezcu HZ + P'!$H$1:H$813,1)</f>
        <v>21</v>
      </c>
      <c r="L34" s="89"/>
      <c r="M34" s="82">
        <f>ROW(N28)</f>
        <v>28</v>
      </c>
    </row>
    <row r="35" spans="1:13" s="90" customFormat="1" ht="12.75">
      <c r="A35" s="82">
        <f>ROW(C3)</f>
        <v>3</v>
      </c>
      <c r="B35" s="83">
        <v>28</v>
      </c>
      <c r="C35" s="84" t="s">
        <v>253</v>
      </c>
      <c r="D35" s="85" t="s">
        <v>174</v>
      </c>
      <c r="E35" s="85" t="s">
        <v>435</v>
      </c>
      <c r="F35" s="86">
        <v>1946</v>
      </c>
      <c r="G35" s="87" t="str">
        <f>VLOOKUP(F35,'RN HZM'!$A$1:$B$121,2,0)</f>
        <v>MD</v>
      </c>
      <c r="H35" s="88">
        <f>VLOOKUP(B35,Stopky!$B$4:$C$1006,2,0)</f>
        <v>0.02021990740740741</v>
      </c>
      <c r="I35" s="88"/>
      <c r="J35" s="88">
        <f>H35/$H$5</f>
        <v>0.0020019710304363773</v>
      </c>
      <c r="K35" s="83">
        <f>RANK(H35,'Zadani_bezcu HZ + P'!$H$1:H$813,1)</f>
        <v>25</v>
      </c>
      <c r="L35" s="89"/>
      <c r="M35" s="82">
        <f>ROW(N29)</f>
        <v>29</v>
      </c>
    </row>
    <row r="36" spans="1:13" s="90" customFormat="1" ht="12.75">
      <c r="A36" s="82">
        <f>ROW(C4)</f>
        <v>4</v>
      </c>
      <c r="B36" s="83">
        <v>24</v>
      </c>
      <c r="C36" s="84" t="s">
        <v>242</v>
      </c>
      <c r="D36" s="85" t="s">
        <v>243</v>
      </c>
      <c r="E36" s="85" t="s">
        <v>436</v>
      </c>
      <c r="F36" s="86">
        <v>1951</v>
      </c>
      <c r="G36" s="87" t="str">
        <f>VLOOKUP(F36,'RN HZM'!$A$1:$B$121,2,0)</f>
        <v>MD</v>
      </c>
      <c r="H36" s="88">
        <f>VLOOKUP(B36,Stopky!$B$4:$C$1006,2,0)</f>
        <v>0.020902777777777777</v>
      </c>
      <c r="I36" s="88"/>
      <c r="J36" s="88">
        <f>H36/$H$5</f>
        <v>0.0020695819581958196</v>
      </c>
      <c r="K36" s="83">
        <f>RANK(H36,'Zadani_bezcu HZ + P'!$H$1:H$813,1)</f>
        <v>28</v>
      </c>
      <c r="L36" s="89"/>
      <c r="M36" s="82">
        <f>ROW(N30)</f>
        <v>30</v>
      </c>
    </row>
    <row r="37" spans="1:13" s="90" customFormat="1" ht="12.75">
      <c r="A37" s="82">
        <f>ROW(C5)</f>
        <v>5</v>
      </c>
      <c r="B37" s="83">
        <v>4</v>
      </c>
      <c r="C37" s="84" t="s">
        <v>261</v>
      </c>
      <c r="D37" s="85" t="s">
        <v>30</v>
      </c>
      <c r="E37" s="85" t="s">
        <v>437</v>
      </c>
      <c r="F37" s="86">
        <v>1953</v>
      </c>
      <c r="G37" s="87" t="str">
        <f>VLOOKUP(F37,'RN HZM'!$A$1:$B$121,2,0)</f>
        <v>MD</v>
      </c>
      <c r="H37" s="88">
        <f>VLOOKUP(B37,Stopky!$B$4:$C$1006,2,0)</f>
        <v>0.021087962962962965</v>
      </c>
      <c r="I37" s="88"/>
      <c r="J37" s="88">
        <f>H37/$H$5</f>
        <v>0.002087917125045838</v>
      </c>
      <c r="K37" s="83">
        <f>RANK(H37,'Zadani_bezcu HZ + P'!$H$1:H$813,1)</f>
        <v>30</v>
      </c>
      <c r="L37" s="89"/>
      <c r="M37" s="82">
        <f>ROW(N31)</f>
        <v>31</v>
      </c>
    </row>
    <row r="38" spans="1:13" s="90" customFormat="1" ht="12.75">
      <c r="A38" s="82">
        <f>ROW(C6)</f>
        <v>6</v>
      </c>
      <c r="B38" s="83">
        <v>1</v>
      </c>
      <c r="C38" s="84" t="s">
        <v>35</v>
      </c>
      <c r="D38" s="85" t="s">
        <v>159</v>
      </c>
      <c r="E38" s="85" t="s">
        <v>409</v>
      </c>
      <c r="F38" s="86">
        <v>1949</v>
      </c>
      <c r="G38" s="87" t="str">
        <f>VLOOKUP(F38,'RN HZM'!$A$1:$B$121,2,0)</f>
        <v>MD</v>
      </c>
      <c r="H38" s="88">
        <f>VLOOKUP(B38,Stopky!$B$4:$C$1006,2,0)</f>
        <v>0.02273148148148148</v>
      </c>
      <c r="I38" s="88"/>
      <c r="J38" s="88">
        <f>H38/$H$5</f>
        <v>0.0022506417308397505</v>
      </c>
      <c r="K38" s="83">
        <f>RANK(H38,'Zadani_bezcu HZ + P'!$H$1:H$803,1)</f>
        <v>31</v>
      </c>
      <c r="L38" s="89"/>
      <c r="M38" s="82">
        <f>ROW(N32)</f>
        <v>32</v>
      </c>
    </row>
    <row r="39" spans="1:13" s="90" customFormat="1" ht="12.75">
      <c r="A39" s="82">
        <f>ROW(C1)</f>
        <v>1</v>
      </c>
      <c r="B39" s="83">
        <v>2</v>
      </c>
      <c r="C39" s="84" t="s">
        <v>438</v>
      </c>
      <c r="D39" s="85" t="s">
        <v>25</v>
      </c>
      <c r="E39" s="85" t="s">
        <v>439</v>
      </c>
      <c r="F39" s="86">
        <v>1935</v>
      </c>
      <c r="G39" s="87" t="str">
        <f>VLOOKUP(F39,'RN HZM'!$A$1:$B$121,2,0)</f>
        <v>MD</v>
      </c>
      <c r="H39" s="88">
        <f>VLOOKUP(B39,Stopky!$B$4:$C$1006,2,0)</f>
        <v>0.026817129629629628</v>
      </c>
      <c r="I39" s="88"/>
      <c r="J39" s="88">
        <f>H39/$H$5</f>
        <v>0.0026551613494682803</v>
      </c>
      <c r="K39" s="83">
        <f>RANK(H39,'Zadani_bezcu HZ + P'!$H$1:H$803,1)</f>
        <v>33</v>
      </c>
      <c r="L39" s="89"/>
      <c r="M39" s="82">
        <f>ROW(N33)</f>
        <v>33</v>
      </c>
    </row>
    <row r="40" spans="1:13" s="99" customFormat="1" ht="12.75">
      <c r="A40" s="91"/>
      <c r="B40" s="91"/>
      <c r="C40" s="92"/>
      <c r="D40" s="93"/>
      <c r="E40" s="93"/>
      <c r="F40" s="94"/>
      <c r="G40" s="95"/>
      <c r="H40" s="96"/>
      <c r="I40" s="96"/>
      <c r="J40" s="96"/>
      <c r="K40" s="91"/>
      <c r="L40" s="97"/>
      <c r="M40" s="98"/>
    </row>
    <row r="41" spans="1:13" s="70" customFormat="1" ht="12.75">
      <c r="A41" s="62">
        <f>ROW(C1)</f>
        <v>1</v>
      </c>
      <c r="B41" s="63">
        <v>15</v>
      </c>
      <c r="C41" s="64" t="s">
        <v>440</v>
      </c>
      <c r="D41" s="65" t="s">
        <v>441</v>
      </c>
      <c r="E41" s="65" t="s">
        <v>249</v>
      </c>
      <c r="F41" s="66">
        <v>1997</v>
      </c>
      <c r="G41" s="67" t="str">
        <f>VLOOKUP(F41,'RN HZZ'!$A$1:$B$119,2,0)</f>
        <v>ŽA</v>
      </c>
      <c r="H41" s="68"/>
      <c r="I41" s="68">
        <f>VLOOKUP(B41,Stopky!$B$4:$C$1006,2,0)</f>
        <v>0.009212962962962963</v>
      </c>
      <c r="J41" s="68">
        <f>I41/$I$5</f>
        <v>0.0014173789173789174</v>
      </c>
      <c r="K41" s="63">
        <f>RANK(I41,'Zadani_bezcu HZ + P'!$I$1:I$810,1)</f>
        <v>3</v>
      </c>
      <c r="L41" s="69"/>
      <c r="M41" s="62">
        <f>ROW(N31)</f>
        <v>31</v>
      </c>
    </row>
    <row r="42" spans="1:13" s="70" customFormat="1" ht="12.75">
      <c r="A42" s="62">
        <f>ROW(C2)</f>
        <v>2</v>
      </c>
      <c r="B42" s="63">
        <v>30</v>
      </c>
      <c r="C42" s="64" t="s">
        <v>442</v>
      </c>
      <c r="D42" s="65" t="s">
        <v>276</v>
      </c>
      <c r="E42" s="65" t="s">
        <v>411</v>
      </c>
      <c r="F42" s="66">
        <v>2002</v>
      </c>
      <c r="G42" s="67" t="str">
        <f>VLOOKUP(F42,'RN HZZ'!$A$1:$B$119,2,0)</f>
        <v>ŽA</v>
      </c>
      <c r="H42" s="68"/>
      <c r="I42" s="68">
        <f>VLOOKUP(B42,Stopky!$B$4:$C$1006,2,0)</f>
        <v>0.009733796296296296</v>
      </c>
      <c r="J42" s="68">
        <f>I42/$I$5</f>
        <v>0.0014975071225071224</v>
      </c>
      <c r="K42" s="63">
        <f>RANK(I42,'Zadani_bezcu HZ + P'!$I$1:I$810,1)</f>
        <v>4</v>
      </c>
      <c r="L42" s="69"/>
      <c r="M42" s="62">
        <f>ROW(N32)</f>
        <v>32</v>
      </c>
    </row>
    <row r="43" spans="1:13" s="70" customFormat="1" ht="12.75">
      <c r="A43" s="62">
        <f>ROW(C3)</f>
        <v>3</v>
      </c>
      <c r="B43" s="63">
        <v>31</v>
      </c>
      <c r="C43" s="64" t="s">
        <v>442</v>
      </c>
      <c r="D43" s="65" t="s">
        <v>443</v>
      </c>
      <c r="E43" s="65" t="s">
        <v>411</v>
      </c>
      <c r="F43" s="66">
        <v>2005</v>
      </c>
      <c r="G43" s="67" t="str">
        <f>VLOOKUP(F43,'RN HZZ'!$A$1:$B$119,2,0)</f>
        <v>ŽA</v>
      </c>
      <c r="H43" s="68"/>
      <c r="I43" s="68">
        <f>VLOOKUP(B43,Stopky!$B$4:$C$1006,2,0)</f>
        <v>0.010046296296296296</v>
      </c>
      <c r="J43" s="68">
        <f>I43/$I$5</f>
        <v>0.0015455840455840457</v>
      </c>
      <c r="K43" s="63">
        <f>RANK(I43,'Zadani_bezcu HZ + P'!$I$1:I$810,1)</f>
        <v>5</v>
      </c>
      <c r="L43" s="69"/>
      <c r="M43" s="62" t="e">
        <f>ROW(#REF!)</f>
        <v>#REF!</v>
      </c>
    </row>
    <row r="44" spans="1:13" s="11" customFormat="1" ht="12.75">
      <c r="A44" s="100">
        <f>ROW(C1)</f>
        <v>1</v>
      </c>
      <c r="B44" s="27">
        <v>19</v>
      </c>
      <c r="C44" s="28" t="s">
        <v>305</v>
      </c>
      <c r="D44" s="29" t="s">
        <v>343</v>
      </c>
      <c r="E44" s="29" t="s">
        <v>426</v>
      </c>
      <c r="F44" s="101">
        <v>1972</v>
      </c>
      <c r="G44" s="102" t="str">
        <f>VLOOKUP(F44,'RN HZZ'!$A$1:$B$119,2,0)</f>
        <v>ŽB</v>
      </c>
      <c r="H44" s="103"/>
      <c r="I44" s="103">
        <f>VLOOKUP(B44,Stopky!$B$4:$C$1006,2,0)</f>
        <v>0.008067129629629629</v>
      </c>
      <c r="J44" s="103">
        <f>I44/$I$5</f>
        <v>0.001241096866096866</v>
      </c>
      <c r="K44" s="27">
        <f>RANK(I44,'Zadani_bezcu HZ + P'!$I$1:I$810,1)</f>
        <v>1</v>
      </c>
      <c r="L44" s="104"/>
      <c r="M44" s="100">
        <f>ROW(N34)</f>
        <v>34</v>
      </c>
    </row>
    <row r="45" spans="1:13" s="11" customFormat="1" ht="12.75">
      <c r="A45" s="100">
        <f>ROW(C2)</f>
        <v>2</v>
      </c>
      <c r="B45" s="27">
        <v>22</v>
      </c>
      <c r="C45" s="28" t="s">
        <v>444</v>
      </c>
      <c r="D45" s="29" t="s">
        <v>338</v>
      </c>
      <c r="E45" s="29" t="s">
        <v>129</v>
      </c>
      <c r="F45" s="101">
        <v>1977</v>
      </c>
      <c r="G45" s="102" t="str">
        <f>VLOOKUP(F45,'RN HZZ'!$A$1:$B$119,2,0)</f>
        <v>ŽB</v>
      </c>
      <c r="H45" s="103"/>
      <c r="I45" s="103">
        <f>VLOOKUP(B45,Stopky!$B$4:$C$1006,2,0)</f>
        <v>0.008622685185185185</v>
      </c>
      <c r="J45" s="103">
        <f>I45/$I$5</f>
        <v>0.0013265669515669515</v>
      </c>
      <c r="K45" s="27">
        <f>RANK(I45,'Zadani_bezcu HZ + P'!$I$1:I$810,1)</f>
        <v>2</v>
      </c>
      <c r="L45" s="104"/>
      <c r="M45" s="100">
        <f>ROW(N35)</f>
        <v>35</v>
      </c>
    </row>
    <row r="46" spans="1:13" s="11" customFormat="1" ht="12.75">
      <c r="A46" s="100">
        <f>ROW(C3)</f>
        <v>3</v>
      </c>
      <c r="B46" s="27">
        <v>8</v>
      </c>
      <c r="C46" s="28" t="s">
        <v>345</v>
      </c>
      <c r="D46" s="29" t="s">
        <v>346</v>
      </c>
      <c r="E46" s="29" t="s">
        <v>347</v>
      </c>
      <c r="F46" s="101">
        <v>1978</v>
      </c>
      <c r="G46" s="102" t="str">
        <f>VLOOKUP(F46,'RN HZZ'!$A$1:$B$119,2,0)</f>
        <v>ŽB</v>
      </c>
      <c r="H46" s="103"/>
      <c r="I46" s="103">
        <f>VLOOKUP(B46,Stopky!$B$4:$C$1006,2,0)</f>
        <v>0.010671296296296297</v>
      </c>
      <c r="J46" s="103">
        <f>I46/$I$5</f>
        <v>0.0016417378917378917</v>
      </c>
      <c r="K46" s="27">
        <f>RANK(I46,'Zadani_bezcu HZ + P'!$I$1:I$810,1)</f>
        <v>6</v>
      </c>
      <c r="L46" s="104"/>
      <c r="M46" s="100">
        <f>ROW(N36)</f>
        <v>36</v>
      </c>
    </row>
    <row r="47" spans="1:13" s="11" customFormat="1" ht="12.75">
      <c r="A47" s="100">
        <f>ROW(C4)</f>
        <v>4</v>
      </c>
      <c r="B47" s="27">
        <v>39</v>
      </c>
      <c r="C47" s="28" t="s">
        <v>445</v>
      </c>
      <c r="D47" s="29" t="s">
        <v>346</v>
      </c>
      <c r="E47" s="29" t="s">
        <v>415</v>
      </c>
      <c r="F47" s="101">
        <v>1978</v>
      </c>
      <c r="G47" s="102" t="str">
        <f>VLOOKUP(F47,'RN HZZ'!$A$1:$B$119,2,0)</f>
        <v>ŽB</v>
      </c>
      <c r="H47" s="103"/>
      <c r="I47" s="103">
        <f>VLOOKUP(B47,Stopky!$B$4:$C$1006,2,0)</f>
        <v>0.011851851851851851</v>
      </c>
      <c r="J47" s="103">
        <f>I47/$I$5</f>
        <v>0.0018233618233618233</v>
      </c>
      <c r="K47" s="27">
        <f>RANK(I47,'Zadani_bezcu HZ + P'!$I$1:I$810,1)</f>
        <v>7</v>
      </c>
      <c r="L47" s="104"/>
      <c r="M47" s="100">
        <f>ROW(N36)</f>
        <v>36</v>
      </c>
    </row>
    <row r="48" ht="12.75">
      <c r="C48" s="105" t="s">
        <v>2</v>
      </c>
    </row>
    <row r="56" spans="3:5" ht="12.75">
      <c r="C56" s="106" t="s">
        <v>2</v>
      </c>
      <c r="D56" s="106" t="s">
        <v>2</v>
      </c>
      <c r="E56" s="106" t="s">
        <v>2</v>
      </c>
    </row>
    <row r="57" spans="3:5" s="107" customFormat="1" ht="12.75">
      <c r="C57" s="108" t="s">
        <v>446</v>
      </c>
      <c r="D57" s="108" t="s">
        <v>212</v>
      </c>
      <c r="E57" s="108" t="s">
        <v>447</v>
      </c>
    </row>
    <row r="58" spans="3:5" s="107" customFormat="1" ht="12.75">
      <c r="C58" s="107" t="s">
        <v>448</v>
      </c>
      <c r="D58" s="107" t="s">
        <v>449</v>
      </c>
      <c r="E58" s="107" t="s">
        <v>436</v>
      </c>
    </row>
    <row r="59" spans="3:5" s="107" customFormat="1" ht="12.75">
      <c r="C59" s="107" t="s">
        <v>450</v>
      </c>
      <c r="D59" s="107" t="s">
        <v>451</v>
      </c>
      <c r="E59" s="107" t="s">
        <v>436</v>
      </c>
    </row>
    <row r="60" spans="3:5" s="107" customFormat="1" ht="12.75">
      <c r="C60" s="107" t="s">
        <v>452</v>
      </c>
      <c r="D60" s="107" t="s">
        <v>91</v>
      </c>
      <c r="E60" s="107" t="s">
        <v>453</v>
      </c>
    </row>
    <row r="61" spans="3:5" s="107" customFormat="1" ht="12.75">
      <c r="C61" s="107" t="s">
        <v>454</v>
      </c>
      <c r="D61" s="107" t="s">
        <v>455</v>
      </c>
      <c r="E61" s="107" t="s">
        <v>456</v>
      </c>
    </row>
    <row r="62" spans="3:5" s="107" customFormat="1" ht="12.75">
      <c r="C62" s="107" t="s">
        <v>457</v>
      </c>
      <c r="D62" s="107" t="s">
        <v>458</v>
      </c>
      <c r="E62" s="107" t="s">
        <v>459</v>
      </c>
    </row>
    <row r="63" spans="3:5" s="107" customFormat="1" ht="12.75">
      <c r="C63" s="108" t="s">
        <v>140</v>
      </c>
      <c r="D63" s="108" t="s">
        <v>135</v>
      </c>
      <c r="E63" s="108" t="s">
        <v>460</v>
      </c>
    </row>
    <row r="64" spans="3:5" s="107" customFormat="1" ht="12.75">
      <c r="C64" s="108" t="s">
        <v>461</v>
      </c>
      <c r="D64" s="108" t="s">
        <v>135</v>
      </c>
      <c r="E64" s="108" t="s">
        <v>400</v>
      </c>
    </row>
    <row r="65" spans="3:5" s="107" customFormat="1" ht="12.75">
      <c r="C65" s="107" t="s">
        <v>462</v>
      </c>
      <c r="D65" s="107" t="s">
        <v>20</v>
      </c>
      <c r="E65" s="107" t="s">
        <v>463</v>
      </c>
    </row>
    <row r="66" spans="3:5" s="107" customFormat="1" ht="12.75">
      <c r="C66" s="107" t="s">
        <v>464</v>
      </c>
      <c r="D66" s="107" t="s">
        <v>91</v>
      </c>
      <c r="E66" s="107" t="s">
        <v>465</v>
      </c>
    </row>
    <row r="67" spans="3:5" s="107" customFormat="1" ht="12.75">
      <c r="C67" s="107" t="s">
        <v>234</v>
      </c>
      <c r="D67" s="107" t="s">
        <v>44</v>
      </c>
      <c r="E67" s="107" t="s">
        <v>249</v>
      </c>
    </row>
    <row r="68" spans="3:5" s="107" customFormat="1" ht="12.75">
      <c r="C68" s="108" t="s">
        <v>466</v>
      </c>
      <c r="D68" s="108" t="s">
        <v>174</v>
      </c>
      <c r="E68" s="108" t="s">
        <v>77</v>
      </c>
    </row>
    <row r="69" spans="3:5" s="107" customFormat="1" ht="12.75">
      <c r="C69" s="108" t="s">
        <v>466</v>
      </c>
      <c r="D69" s="108" t="s">
        <v>159</v>
      </c>
      <c r="E69" s="108" t="s">
        <v>430</v>
      </c>
    </row>
    <row r="70" spans="3:5" s="107" customFormat="1" ht="12.75">
      <c r="C70" s="108" t="s">
        <v>466</v>
      </c>
      <c r="D70" s="108" t="s">
        <v>70</v>
      </c>
      <c r="E70" s="108" t="s">
        <v>77</v>
      </c>
    </row>
    <row r="71" spans="3:5" s="107" customFormat="1" ht="12.75">
      <c r="C71" s="108" t="s">
        <v>467</v>
      </c>
      <c r="D71" s="108" t="s">
        <v>468</v>
      </c>
      <c r="E71" s="108" t="s">
        <v>469</v>
      </c>
    </row>
    <row r="72" spans="3:5" s="107" customFormat="1" ht="12.75">
      <c r="C72" s="107" t="s">
        <v>470</v>
      </c>
      <c r="D72" s="107" t="s">
        <v>338</v>
      </c>
      <c r="E72" s="107" t="s">
        <v>97</v>
      </c>
    </row>
    <row r="73" spans="3:5" s="107" customFormat="1" ht="12.75">
      <c r="C73" s="107" t="s">
        <v>154</v>
      </c>
      <c r="D73" s="107" t="s">
        <v>91</v>
      </c>
      <c r="E73" s="107" t="s">
        <v>439</v>
      </c>
    </row>
    <row r="74" spans="3:5" s="107" customFormat="1" ht="12.75">
      <c r="C74" s="107" t="s">
        <v>299</v>
      </c>
      <c r="D74" s="107" t="s">
        <v>300</v>
      </c>
      <c r="E74" s="107" t="s">
        <v>439</v>
      </c>
    </row>
    <row r="75" spans="3:6" s="107" customFormat="1" ht="12.75">
      <c r="C75" s="107" t="s">
        <v>471</v>
      </c>
      <c r="D75" s="107" t="s">
        <v>472</v>
      </c>
      <c r="E75" s="107" t="s">
        <v>97</v>
      </c>
      <c r="F75" s="107" t="s">
        <v>2</v>
      </c>
    </row>
    <row r="76" spans="3:5" s="107" customFormat="1" ht="12.75">
      <c r="C76" s="107" t="s">
        <v>473</v>
      </c>
      <c r="D76" s="107" t="s">
        <v>25</v>
      </c>
      <c r="E76" s="107" t="s">
        <v>400</v>
      </c>
    </row>
    <row r="77" spans="3:5" s="107" customFormat="1" ht="12.75">
      <c r="C77" s="107" t="s">
        <v>474</v>
      </c>
      <c r="D77" s="107" t="s">
        <v>20</v>
      </c>
      <c r="E77" s="107" t="s">
        <v>51</v>
      </c>
    </row>
    <row r="78" spans="3:5" s="107" customFormat="1" ht="12.75">
      <c r="C78" s="107" t="s">
        <v>402</v>
      </c>
      <c r="D78" s="107" t="s">
        <v>133</v>
      </c>
      <c r="E78" s="107" t="s">
        <v>249</v>
      </c>
    </row>
    <row r="79" spans="3:5" s="107" customFormat="1" ht="12.75">
      <c r="C79" s="107" t="s">
        <v>475</v>
      </c>
      <c r="D79" s="107" t="s">
        <v>476</v>
      </c>
      <c r="E79" s="107" t="s">
        <v>477</v>
      </c>
    </row>
    <row r="80" spans="3:5" s="107" customFormat="1" ht="12.75">
      <c r="C80" s="107" t="s">
        <v>478</v>
      </c>
      <c r="D80" s="107" t="s">
        <v>50</v>
      </c>
      <c r="E80" s="107" t="s">
        <v>479</v>
      </c>
    </row>
    <row r="81" spans="3:5" s="107" customFormat="1" ht="12.75">
      <c r="C81" s="108" t="s">
        <v>480</v>
      </c>
      <c r="D81" s="108" t="s">
        <v>25</v>
      </c>
      <c r="E81" s="108" t="s">
        <v>481</v>
      </c>
    </row>
    <row r="82" spans="3:5" s="107" customFormat="1" ht="12.75">
      <c r="C82" s="108" t="s">
        <v>75</v>
      </c>
      <c r="D82" s="108" t="s">
        <v>76</v>
      </c>
      <c r="E82" s="108" t="s">
        <v>409</v>
      </c>
    </row>
    <row r="83" spans="3:5" s="107" customFormat="1" ht="12.75">
      <c r="C83" s="107" t="s">
        <v>345</v>
      </c>
      <c r="D83" s="107" t="s">
        <v>346</v>
      </c>
      <c r="E83" s="107" t="s">
        <v>97</v>
      </c>
    </row>
    <row r="84" spans="3:5" s="107" customFormat="1" ht="12.75">
      <c r="C84" s="107" t="s">
        <v>482</v>
      </c>
      <c r="D84" s="107" t="s">
        <v>483</v>
      </c>
      <c r="E84" s="107" t="s">
        <v>484</v>
      </c>
    </row>
    <row r="85" spans="3:5" s="107" customFormat="1" ht="12.75">
      <c r="C85" s="108" t="s">
        <v>485</v>
      </c>
      <c r="D85" s="108" t="s">
        <v>370</v>
      </c>
      <c r="E85" s="108"/>
    </row>
    <row r="86" spans="3:5" s="107" customFormat="1" ht="12.75">
      <c r="C86" s="107" t="s">
        <v>486</v>
      </c>
      <c r="D86" s="107" t="s">
        <v>487</v>
      </c>
      <c r="E86" s="107" t="s">
        <v>400</v>
      </c>
    </row>
    <row r="87" spans="3:5" s="107" customFormat="1" ht="12.75">
      <c r="C87" s="107" t="s">
        <v>488</v>
      </c>
      <c r="D87" s="107" t="s">
        <v>70</v>
      </c>
      <c r="E87" s="107" t="s">
        <v>400</v>
      </c>
    </row>
    <row r="88" spans="3:5" s="107" customFormat="1" ht="12.75">
      <c r="C88" s="107" t="s">
        <v>305</v>
      </c>
      <c r="D88" s="107" t="s">
        <v>343</v>
      </c>
      <c r="E88" s="107" t="s">
        <v>31</v>
      </c>
    </row>
    <row r="89" spans="3:5" s="107" customFormat="1" ht="12.75">
      <c r="C89" s="108" t="s">
        <v>489</v>
      </c>
      <c r="D89" s="108" t="s">
        <v>96</v>
      </c>
      <c r="E89" s="108" t="s">
        <v>490</v>
      </c>
    </row>
    <row r="90" spans="3:5" s="107" customFormat="1" ht="12.75">
      <c r="C90" s="107" t="s">
        <v>491</v>
      </c>
      <c r="D90" s="107" t="s">
        <v>28</v>
      </c>
      <c r="E90" s="107" t="s">
        <v>492</v>
      </c>
    </row>
    <row r="91" spans="3:5" s="107" customFormat="1" ht="12.75">
      <c r="C91" s="108" t="s">
        <v>493</v>
      </c>
      <c r="D91" s="108" t="s">
        <v>232</v>
      </c>
      <c r="E91" s="108" t="s">
        <v>494</v>
      </c>
    </row>
    <row r="92" spans="3:5" s="107" customFormat="1" ht="12.75">
      <c r="C92" s="107" t="s">
        <v>318</v>
      </c>
      <c r="D92" s="107" t="s">
        <v>319</v>
      </c>
      <c r="E92" s="107" t="s">
        <v>495</v>
      </c>
    </row>
    <row r="93" spans="3:6" s="107" customFormat="1" ht="12.75">
      <c r="C93" s="107" t="s">
        <v>35</v>
      </c>
      <c r="D93" s="107" t="s">
        <v>425</v>
      </c>
      <c r="E93" s="107" t="s">
        <v>97</v>
      </c>
      <c r="F93" s="107" t="s">
        <v>2</v>
      </c>
    </row>
    <row r="94" spans="3:5" s="107" customFormat="1" ht="12.75">
      <c r="C94" s="107" t="s">
        <v>35</v>
      </c>
      <c r="D94" s="107" t="s">
        <v>30</v>
      </c>
      <c r="E94" s="107" t="s">
        <v>51</v>
      </c>
    </row>
    <row r="95" spans="3:5" s="107" customFormat="1" ht="12.75">
      <c r="C95" s="107" t="s">
        <v>496</v>
      </c>
      <c r="D95" s="107" t="s">
        <v>497</v>
      </c>
      <c r="E95" s="107" t="s">
        <v>97</v>
      </c>
    </row>
    <row r="96" spans="3:5" s="107" customFormat="1" ht="12.75">
      <c r="C96" s="107" t="s">
        <v>421</v>
      </c>
      <c r="D96" s="107" t="s">
        <v>422</v>
      </c>
      <c r="E96" s="107" t="s">
        <v>498</v>
      </c>
    </row>
    <row r="97" spans="3:5" s="107" customFormat="1" ht="12.75">
      <c r="C97" s="107" t="s">
        <v>499</v>
      </c>
      <c r="D97" s="107" t="s">
        <v>25</v>
      </c>
      <c r="E97" s="107" t="s">
        <v>436</v>
      </c>
    </row>
    <row r="98" spans="3:5" s="107" customFormat="1" ht="12.75">
      <c r="C98" s="107" t="s">
        <v>500</v>
      </c>
      <c r="D98" s="107" t="s">
        <v>106</v>
      </c>
      <c r="E98" s="107" t="s">
        <v>501</v>
      </c>
    </row>
    <row r="99" spans="3:5" s="107" customFormat="1" ht="12.75">
      <c r="C99" s="107" t="s">
        <v>502</v>
      </c>
      <c r="D99" s="107" t="s">
        <v>25</v>
      </c>
      <c r="E99" s="107" t="s">
        <v>503</v>
      </c>
    </row>
    <row r="100" spans="3:5" s="107" customFormat="1" ht="12.75">
      <c r="C100" s="107" t="s">
        <v>504</v>
      </c>
      <c r="D100" s="107" t="s">
        <v>425</v>
      </c>
      <c r="E100" s="107" t="s">
        <v>505</v>
      </c>
    </row>
    <row r="101" spans="3:5" s="107" customFormat="1" ht="12.75">
      <c r="C101" s="107" t="s">
        <v>128</v>
      </c>
      <c r="D101" s="107" t="s">
        <v>96</v>
      </c>
      <c r="E101" s="107" t="s">
        <v>129</v>
      </c>
    </row>
    <row r="102" spans="3:5" s="107" customFormat="1" ht="12.75">
      <c r="C102" s="108" t="s">
        <v>444</v>
      </c>
      <c r="D102" s="108" t="s">
        <v>338</v>
      </c>
      <c r="E102" s="108" t="s">
        <v>506</v>
      </c>
    </row>
    <row r="103" spans="3:5" s="107" customFormat="1" ht="12.75">
      <c r="C103" s="107" t="s">
        <v>444</v>
      </c>
      <c r="D103" s="107" t="s">
        <v>338</v>
      </c>
      <c r="E103" s="107" t="s">
        <v>129</v>
      </c>
    </row>
    <row r="104" spans="3:6" s="107" customFormat="1" ht="12.75">
      <c r="C104" s="107" t="s">
        <v>507</v>
      </c>
      <c r="D104" s="107" t="s">
        <v>164</v>
      </c>
      <c r="E104" s="107" t="s">
        <v>168</v>
      </c>
      <c r="F104" s="107" t="s">
        <v>2</v>
      </c>
    </row>
    <row r="105" spans="3:5" s="107" customFormat="1" ht="12.75">
      <c r="C105" s="107" t="s">
        <v>508</v>
      </c>
      <c r="D105" s="107" t="s">
        <v>351</v>
      </c>
      <c r="E105" s="107" t="s">
        <v>509</v>
      </c>
    </row>
    <row r="106" spans="3:5" s="107" customFormat="1" ht="12.75">
      <c r="C106" s="107" t="s">
        <v>508</v>
      </c>
      <c r="D106" s="107" t="s">
        <v>510</v>
      </c>
      <c r="E106" s="107" t="s">
        <v>509</v>
      </c>
    </row>
    <row r="107" spans="3:5" s="107" customFormat="1" ht="12.75">
      <c r="C107" s="107" t="s">
        <v>508</v>
      </c>
      <c r="D107" s="107" t="s">
        <v>511</v>
      </c>
      <c r="E107" s="107" t="s">
        <v>509</v>
      </c>
    </row>
    <row r="108" spans="3:5" s="107" customFormat="1" ht="12.75">
      <c r="C108" s="107" t="s">
        <v>231</v>
      </c>
      <c r="D108" s="107" t="s">
        <v>232</v>
      </c>
      <c r="E108" s="107" t="s">
        <v>233</v>
      </c>
    </row>
    <row r="109" spans="3:5" s="107" customFormat="1" ht="12.75">
      <c r="C109" s="107" t="s">
        <v>512</v>
      </c>
      <c r="D109" s="107" t="s">
        <v>151</v>
      </c>
      <c r="E109" s="107" t="s">
        <v>97</v>
      </c>
    </row>
    <row r="110" spans="3:5" s="107" customFormat="1" ht="12.75">
      <c r="C110" s="108" t="s">
        <v>513</v>
      </c>
      <c r="D110" s="108" t="s">
        <v>58</v>
      </c>
      <c r="E110" s="108" t="s">
        <v>514</v>
      </c>
    </row>
    <row r="111" spans="3:5" s="107" customFormat="1" ht="12.75">
      <c r="C111" s="107" t="s">
        <v>167</v>
      </c>
      <c r="D111" s="107" t="s">
        <v>58</v>
      </c>
      <c r="E111" s="107" t="s">
        <v>168</v>
      </c>
    </row>
    <row r="112" spans="3:5" s="107" customFormat="1" ht="12.75">
      <c r="C112" s="107" t="s">
        <v>515</v>
      </c>
      <c r="D112" s="107" t="s">
        <v>382</v>
      </c>
      <c r="E112" s="107" t="s">
        <v>516</v>
      </c>
    </row>
    <row r="113" spans="3:5" s="107" customFormat="1" ht="12.75">
      <c r="C113" s="107" t="s">
        <v>242</v>
      </c>
      <c r="D113" s="107" t="s">
        <v>243</v>
      </c>
      <c r="E113" s="107" t="s">
        <v>517</v>
      </c>
    </row>
    <row r="114" spans="3:5" s="107" customFormat="1" ht="12.75">
      <c r="C114" s="107" t="s">
        <v>518</v>
      </c>
      <c r="D114" s="107" t="s">
        <v>151</v>
      </c>
      <c r="E114" s="107" t="s">
        <v>400</v>
      </c>
    </row>
    <row r="115" spans="3:5" s="107" customFormat="1" ht="12.75">
      <c r="C115" s="107" t="s">
        <v>519</v>
      </c>
      <c r="D115" s="107" t="s">
        <v>520</v>
      </c>
      <c r="E115" s="107" t="s">
        <v>521</v>
      </c>
    </row>
    <row r="116" spans="3:5" s="107" customFormat="1" ht="12.75">
      <c r="C116" s="107" t="s">
        <v>522</v>
      </c>
      <c r="D116" s="107" t="s">
        <v>338</v>
      </c>
      <c r="E116" s="107" t="s">
        <v>523</v>
      </c>
    </row>
    <row r="117" spans="3:5" s="107" customFormat="1" ht="12.75">
      <c r="C117" s="107" t="s">
        <v>524</v>
      </c>
      <c r="D117" s="107" t="s">
        <v>47</v>
      </c>
      <c r="E117" s="107" t="s">
        <v>97</v>
      </c>
    </row>
    <row r="118" spans="3:5" s="107" customFormat="1" ht="12.75">
      <c r="C118" s="107" t="s">
        <v>525</v>
      </c>
      <c r="D118" s="107" t="s">
        <v>526</v>
      </c>
      <c r="E118" s="107" t="s">
        <v>400</v>
      </c>
    </row>
    <row r="119" spans="3:5" s="107" customFormat="1" ht="12.75">
      <c r="C119" s="107" t="s">
        <v>527</v>
      </c>
      <c r="D119" s="107" t="s">
        <v>528</v>
      </c>
      <c r="E119" s="107" t="s">
        <v>529</v>
      </c>
    </row>
    <row r="120" spans="3:5" s="107" customFormat="1" ht="12.75">
      <c r="C120" s="107" t="s">
        <v>530</v>
      </c>
      <c r="D120" s="107" t="s">
        <v>531</v>
      </c>
      <c r="E120" s="107" t="s">
        <v>532</v>
      </c>
    </row>
    <row r="121" spans="3:5" s="107" customFormat="1" ht="12.75">
      <c r="C121" s="107" t="s">
        <v>533</v>
      </c>
      <c r="D121" s="107" t="s">
        <v>25</v>
      </c>
      <c r="E121" s="107" t="s">
        <v>534</v>
      </c>
    </row>
    <row r="122" spans="3:5" s="107" customFormat="1" ht="12.75">
      <c r="C122" s="107" t="s">
        <v>535</v>
      </c>
      <c r="D122" s="107" t="s">
        <v>109</v>
      </c>
      <c r="E122" s="107" t="s">
        <v>400</v>
      </c>
    </row>
    <row r="123" spans="3:5" s="107" customFormat="1" ht="12.75">
      <c r="C123" s="107" t="s">
        <v>536</v>
      </c>
      <c r="D123" s="107" t="s">
        <v>537</v>
      </c>
      <c r="E123" s="107" t="s">
        <v>400</v>
      </c>
    </row>
    <row r="124" spans="3:5" s="107" customFormat="1" ht="12.75">
      <c r="C124" s="107" t="s">
        <v>538</v>
      </c>
      <c r="D124" s="107" t="s">
        <v>212</v>
      </c>
      <c r="E124" s="107" t="s">
        <v>51</v>
      </c>
    </row>
    <row r="125" spans="3:5" s="107" customFormat="1" ht="12.75">
      <c r="C125" s="107" t="s">
        <v>417</v>
      </c>
      <c r="D125" s="107" t="s">
        <v>418</v>
      </c>
      <c r="E125" s="107" t="s">
        <v>198</v>
      </c>
    </row>
    <row r="126" spans="3:6" s="107" customFormat="1" ht="12.75">
      <c r="C126" s="107" t="s">
        <v>539</v>
      </c>
      <c r="D126" s="107" t="s">
        <v>540</v>
      </c>
      <c r="E126" s="107" t="s">
        <v>541</v>
      </c>
      <c r="F126" s="107" t="s">
        <v>2</v>
      </c>
    </row>
    <row r="127" spans="3:5" s="107" customFormat="1" ht="12.75">
      <c r="C127" s="107" t="s">
        <v>542</v>
      </c>
      <c r="D127" s="107" t="s">
        <v>159</v>
      </c>
      <c r="E127" s="107" t="s">
        <v>543</v>
      </c>
    </row>
    <row r="128" spans="3:5" s="107" customFormat="1" ht="12.75">
      <c r="C128" s="108" t="s">
        <v>175</v>
      </c>
      <c r="D128" s="108" t="s">
        <v>58</v>
      </c>
      <c r="E128" s="108" t="s">
        <v>406</v>
      </c>
    </row>
    <row r="129" spans="3:5" s="107" customFormat="1" ht="12.75">
      <c r="C129" s="108" t="s">
        <v>544</v>
      </c>
      <c r="D129" s="108" t="s">
        <v>545</v>
      </c>
      <c r="E129" s="108" t="s">
        <v>406</v>
      </c>
    </row>
    <row r="130" spans="3:5" s="107" customFormat="1" ht="12.75">
      <c r="C130" s="107" t="s">
        <v>546</v>
      </c>
      <c r="D130" s="107" t="s">
        <v>30</v>
      </c>
      <c r="E130" s="107" t="s">
        <v>547</v>
      </c>
    </row>
    <row r="131" spans="3:5" s="107" customFormat="1" ht="12.75">
      <c r="C131" s="107" t="s">
        <v>29</v>
      </c>
      <c r="D131" s="107" t="s">
        <v>20</v>
      </c>
      <c r="E131" s="107" t="s">
        <v>548</v>
      </c>
    </row>
    <row r="132" spans="3:5" s="107" customFormat="1" ht="12.75">
      <c r="C132" s="108" t="s">
        <v>549</v>
      </c>
      <c r="D132" s="108" t="s">
        <v>159</v>
      </c>
      <c r="E132" s="108" t="s">
        <v>506</v>
      </c>
    </row>
    <row r="133" spans="3:5" s="107" customFormat="1" ht="12.75">
      <c r="C133" s="107" t="s">
        <v>386</v>
      </c>
      <c r="D133" s="107" t="s">
        <v>44</v>
      </c>
      <c r="E133" s="107" t="s">
        <v>249</v>
      </c>
    </row>
    <row r="134" spans="3:6" s="107" customFormat="1" ht="12.75">
      <c r="C134" s="107" t="s">
        <v>386</v>
      </c>
      <c r="D134" s="107" t="s">
        <v>96</v>
      </c>
      <c r="E134" s="107" t="s">
        <v>550</v>
      </c>
      <c r="F134" s="107" t="s">
        <v>2</v>
      </c>
    </row>
    <row r="135" spans="3:5" s="107" customFormat="1" ht="12.75">
      <c r="C135" s="107" t="s">
        <v>386</v>
      </c>
      <c r="D135" s="107" t="s">
        <v>96</v>
      </c>
      <c r="E135" s="107" t="s">
        <v>249</v>
      </c>
    </row>
    <row r="136" spans="3:4" s="107" customFormat="1" ht="12.75">
      <c r="C136" s="107" t="s">
        <v>551</v>
      </c>
      <c r="D136" s="107" t="s">
        <v>520</v>
      </c>
    </row>
    <row r="137" spans="3:5" s="107" customFormat="1" ht="12.75">
      <c r="C137" s="107" t="s">
        <v>552</v>
      </c>
      <c r="D137" s="107" t="s">
        <v>73</v>
      </c>
      <c r="E137" s="107" t="s">
        <v>198</v>
      </c>
    </row>
    <row r="138" spans="3:5" s="107" customFormat="1" ht="12.75">
      <c r="C138" s="107" t="s">
        <v>553</v>
      </c>
      <c r="D138" s="107" t="s">
        <v>47</v>
      </c>
      <c r="E138" s="107" t="s">
        <v>400</v>
      </c>
    </row>
    <row r="139" spans="3:5" s="107" customFormat="1" ht="12.75">
      <c r="C139" s="107" t="s">
        <v>553</v>
      </c>
      <c r="D139" s="107" t="s">
        <v>47</v>
      </c>
      <c r="E139" s="107" t="s">
        <v>400</v>
      </c>
    </row>
    <row r="140" spans="3:6" s="107" customFormat="1" ht="12.75">
      <c r="C140" s="107" t="s">
        <v>554</v>
      </c>
      <c r="D140" s="107" t="s">
        <v>20</v>
      </c>
      <c r="E140" s="107" t="s">
        <v>97</v>
      </c>
      <c r="F140" s="107" t="s">
        <v>2</v>
      </c>
    </row>
    <row r="141" spans="3:5" s="107" customFormat="1" ht="12.75">
      <c r="C141" s="107" t="s">
        <v>555</v>
      </c>
      <c r="D141" s="107" t="s">
        <v>58</v>
      </c>
      <c r="E141" s="107" t="s">
        <v>556</v>
      </c>
    </row>
    <row r="142" spans="3:5" s="107" customFormat="1" ht="12.75">
      <c r="C142" s="108" t="s">
        <v>557</v>
      </c>
      <c r="D142" s="108" t="s">
        <v>25</v>
      </c>
      <c r="E142" s="108" t="s">
        <v>558</v>
      </c>
    </row>
    <row r="143" spans="3:5" s="107" customFormat="1" ht="12.75">
      <c r="C143" s="107" t="s">
        <v>559</v>
      </c>
      <c r="D143" s="107" t="s">
        <v>560</v>
      </c>
      <c r="E143" s="107" t="s">
        <v>97</v>
      </c>
    </row>
    <row r="144" spans="3:5" s="107" customFormat="1" ht="12.75">
      <c r="C144" s="107" t="s">
        <v>561</v>
      </c>
      <c r="D144" s="107" t="s">
        <v>109</v>
      </c>
      <c r="E144" s="107" t="s">
        <v>562</v>
      </c>
    </row>
    <row r="145" spans="3:5" s="107" customFormat="1" ht="12.75">
      <c r="C145" s="107" t="s">
        <v>209</v>
      </c>
      <c r="D145" s="107" t="s">
        <v>106</v>
      </c>
      <c r="E145" s="107" t="s">
        <v>210</v>
      </c>
    </row>
    <row r="146" spans="3:5" s="107" customFormat="1" ht="12.75">
      <c r="C146" s="108" t="s">
        <v>563</v>
      </c>
      <c r="D146" s="108" t="s">
        <v>53</v>
      </c>
      <c r="E146" s="108" t="s">
        <v>564</v>
      </c>
    </row>
    <row r="147" spans="3:5" s="107" customFormat="1" ht="12.75">
      <c r="C147" s="108" t="s">
        <v>563</v>
      </c>
      <c r="D147" s="108" t="s">
        <v>63</v>
      </c>
      <c r="E147" s="108" t="s">
        <v>564</v>
      </c>
    </row>
    <row r="148" spans="3:5" s="107" customFormat="1" ht="12.75">
      <c r="C148" s="107" t="s">
        <v>565</v>
      </c>
      <c r="D148" s="107" t="s">
        <v>91</v>
      </c>
      <c r="E148" s="107" t="s">
        <v>566</v>
      </c>
    </row>
    <row r="149" spans="3:5" s="107" customFormat="1" ht="12.75">
      <c r="C149" s="107" t="s">
        <v>567</v>
      </c>
      <c r="D149" s="107" t="s">
        <v>50</v>
      </c>
      <c r="E149" s="107" t="s">
        <v>568</v>
      </c>
    </row>
    <row r="150" spans="3:5" s="107" customFormat="1" ht="12.75">
      <c r="C150" s="107" t="s">
        <v>569</v>
      </c>
      <c r="D150" s="107" t="s">
        <v>288</v>
      </c>
      <c r="E150" s="107" t="s">
        <v>570</v>
      </c>
    </row>
    <row r="151" spans="3:5" s="107" customFormat="1" ht="12.75">
      <c r="C151" s="107" t="s">
        <v>571</v>
      </c>
      <c r="D151" s="107" t="s">
        <v>58</v>
      </c>
      <c r="E151" s="107" t="s">
        <v>387</v>
      </c>
    </row>
    <row r="152" spans="3:5" s="107" customFormat="1" ht="12.75">
      <c r="C152" s="107" t="s">
        <v>572</v>
      </c>
      <c r="D152" s="107" t="s">
        <v>573</v>
      </c>
      <c r="E152" s="107" t="s">
        <v>574</v>
      </c>
    </row>
    <row r="153" spans="3:5" s="107" customFormat="1" ht="12.75">
      <c r="C153" s="108" t="s">
        <v>575</v>
      </c>
      <c r="D153" s="108" t="s">
        <v>58</v>
      </c>
      <c r="E153" s="108" t="s">
        <v>576</v>
      </c>
    </row>
    <row r="154" spans="3:5" s="107" customFormat="1" ht="12.75">
      <c r="C154" s="107" t="s">
        <v>577</v>
      </c>
      <c r="D154" s="107" t="s">
        <v>497</v>
      </c>
      <c r="E154" s="107" t="s">
        <v>2</v>
      </c>
    </row>
    <row r="155" spans="3:6" s="107" customFormat="1" ht="12.75">
      <c r="C155" s="107" t="s">
        <v>578</v>
      </c>
      <c r="D155" s="107" t="s">
        <v>579</v>
      </c>
      <c r="E155" s="107" t="s">
        <v>580</v>
      </c>
      <c r="F155" s="107" t="s">
        <v>2</v>
      </c>
    </row>
    <row r="156" spans="3:5" s="107" customFormat="1" ht="12.75">
      <c r="C156" s="107" t="s">
        <v>173</v>
      </c>
      <c r="D156" s="107" t="s">
        <v>174</v>
      </c>
      <c r="E156" s="107" t="s">
        <v>31</v>
      </c>
    </row>
    <row r="157" spans="3:5" s="107" customFormat="1" ht="12.75">
      <c r="C157" s="107" t="s">
        <v>433</v>
      </c>
      <c r="D157" s="107" t="s">
        <v>434</v>
      </c>
      <c r="E157" s="107" t="s">
        <v>581</v>
      </c>
    </row>
    <row r="158" spans="3:5" s="107" customFormat="1" ht="12.75">
      <c r="C158" s="107" t="s">
        <v>582</v>
      </c>
      <c r="D158" s="107" t="s">
        <v>319</v>
      </c>
      <c r="E158" s="107" t="s">
        <v>249</v>
      </c>
    </row>
    <row r="159" spans="3:5" s="107" customFormat="1" ht="12.75">
      <c r="C159" s="107" t="s">
        <v>583</v>
      </c>
      <c r="D159" s="107" t="s">
        <v>44</v>
      </c>
      <c r="E159" s="107" t="s">
        <v>584</v>
      </c>
    </row>
    <row r="160" spans="3:5" s="107" customFormat="1" ht="12.75">
      <c r="C160" s="107" t="s">
        <v>169</v>
      </c>
      <c r="D160" s="107" t="s">
        <v>30</v>
      </c>
      <c r="E160" s="107" t="s">
        <v>170</v>
      </c>
    </row>
    <row r="161" spans="3:5" s="107" customFormat="1" ht="12.75">
      <c r="C161" s="107" t="s">
        <v>585</v>
      </c>
      <c r="D161" s="107" t="s">
        <v>340</v>
      </c>
      <c r="E161" s="107" t="s">
        <v>97</v>
      </c>
    </row>
    <row r="162" spans="3:5" s="107" customFormat="1" ht="12.75">
      <c r="C162" s="107" t="s">
        <v>586</v>
      </c>
      <c r="D162" s="107" t="s">
        <v>587</v>
      </c>
      <c r="E162" s="107" t="s">
        <v>588</v>
      </c>
    </row>
    <row r="163" spans="3:5" s="107" customFormat="1" ht="12.75">
      <c r="C163" s="107" t="s">
        <v>589</v>
      </c>
      <c r="D163" s="107" t="s">
        <v>119</v>
      </c>
      <c r="E163" s="107" t="s">
        <v>590</v>
      </c>
    </row>
    <row r="164" spans="3:5" s="107" customFormat="1" ht="12.75">
      <c r="C164" s="107" t="s">
        <v>591</v>
      </c>
      <c r="D164" s="107" t="s">
        <v>91</v>
      </c>
      <c r="E164" s="107" t="s">
        <v>592</v>
      </c>
    </row>
    <row r="165" spans="3:5" s="107" customFormat="1" ht="12.75">
      <c r="C165" s="107" t="s">
        <v>95</v>
      </c>
      <c r="D165" s="107" t="s">
        <v>96</v>
      </c>
      <c r="E165" s="107" t="s">
        <v>97</v>
      </c>
    </row>
    <row r="166" spans="3:5" s="107" customFormat="1" ht="12.75">
      <c r="C166" s="107" t="s">
        <v>253</v>
      </c>
      <c r="D166" s="107" t="s">
        <v>174</v>
      </c>
      <c r="E166" s="107" t="s">
        <v>435</v>
      </c>
    </row>
    <row r="167" spans="3:5" s="107" customFormat="1" ht="12.75">
      <c r="C167" s="107" t="s">
        <v>253</v>
      </c>
      <c r="D167" s="107" t="s">
        <v>30</v>
      </c>
      <c r="E167" s="107" t="s">
        <v>435</v>
      </c>
    </row>
    <row r="168" spans="3:5" s="107" customFormat="1" ht="12.75">
      <c r="C168" s="107" t="s">
        <v>593</v>
      </c>
      <c r="D168" s="107" t="s">
        <v>265</v>
      </c>
      <c r="E168" s="107" t="s">
        <v>484</v>
      </c>
    </row>
    <row r="169" spans="3:5" s="107" customFormat="1" ht="12.75">
      <c r="C169" s="107" t="s">
        <v>594</v>
      </c>
      <c r="D169" s="107" t="s">
        <v>595</v>
      </c>
      <c r="E169" s="107" t="s">
        <v>596</v>
      </c>
    </row>
    <row r="170" spans="3:5" s="107" customFormat="1" ht="12.75">
      <c r="C170" s="107" t="s">
        <v>597</v>
      </c>
      <c r="D170" s="107" t="s">
        <v>70</v>
      </c>
      <c r="E170" s="107" t="s">
        <v>598</v>
      </c>
    </row>
    <row r="171" spans="3:5" s="107" customFormat="1" ht="12.75">
      <c r="C171" s="107" t="s">
        <v>599</v>
      </c>
      <c r="D171" s="107" t="s">
        <v>600</v>
      </c>
      <c r="E171" s="107" t="s">
        <v>249</v>
      </c>
    </row>
    <row r="172" spans="3:5" s="107" customFormat="1" ht="12.75">
      <c r="C172" s="108" t="s">
        <v>601</v>
      </c>
      <c r="D172" s="108" t="s">
        <v>109</v>
      </c>
      <c r="E172" s="108" t="s">
        <v>602</v>
      </c>
    </row>
    <row r="173" spans="3:5" s="107" customFormat="1" ht="12.75">
      <c r="C173" s="108" t="s">
        <v>416</v>
      </c>
      <c r="D173" s="108" t="s">
        <v>44</v>
      </c>
      <c r="E173" s="108" t="s">
        <v>411</v>
      </c>
    </row>
    <row r="174" spans="3:5" s="107" customFormat="1" ht="12.75">
      <c r="C174" s="107" t="s">
        <v>603</v>
      </c>
      <c r="D174" s="107" t="s">
        <v>25</v>
      </c>
      <c r="E174" s="107" t="s">
        <v>604</v>
      </c>
    </row>
    <row r="175" spans="3:5" s="107" customFormat="1" ht="12.75">
      <c r="C175" s="107" t="s">
        <v>605</v>
      </c>
      <c r="D175" s="107" t="s">
        <v>109</v>
      </c>
      <c r="E175" s="107" t="s">
        <v>97</v>
      </c>
    </row>
    <row r="176" spans="3:5" s="107" customFormat="1" ht="12.75">
      <c r="C176" s="107" t="s">
        <v>135</v>
      </c>
      <c r="D176" s="107" t="s">
        <v>197</v>
      </c>
      <c r="E176" s="107" t="s">
        <v>198</v>
      </c>
    </row>
    <row r="177" spans="3:5" s="107" customFormat="1" ht="12.75">
      <c r="C177" s="107" t="s">
        <v>606</v>
      </c>
      <c r="D177" s="107" t="s">
        <v>455</v>
      </c>
      <c r="E177" s="107" t="s">
        <v>198</v>
      </c>
    </row>
    <row r="178" spans="3:6" s="107" customFormat="1" ht="12.75">
      <c r="C178" s="107" t="s">
        <v>607</v>
      </c>
      <c r="D178" s="107" t="s">
        <v>497</v>
      </c>
      <c r="E178" s="107" t="s">
        <v>198</v>
      </c>
      <c r="F178" s="107" t="s">
        <v>2</v>
      </c>
    </row>
    <row r="179" spans="3:5" s="107" customFormat="1" ht="12.75">
      <c r="C179" s="107" t="s">
        <v>607</v>
      </c>
      <c r="D179" s="107" t="s">
        <v>497</v>
      </c>
      <c r="E179" s="107" t="s">
        <v>198</v>
      </c>
    </row>
    <row r="180" spans="3:5" s="107" customFormat="1" ht="12.75">
      <c r="C180" s="107" t="s">
        <v>311</v>
      </c>
      <c r="D180" s="107" t="s">
        <v>312</v>
      </c>
      <c r="E180" s="107" t="s">
        <v>437</v>
      </c>
    </row>
    <row r="181" spans="3:5" s="107" customFormat="1" ht="12.75">
      <c r="C181" s="107" t="s">
        <v>608</v>
      </c>
      <c r="D181" s="107" t="s">
        <v>609</v>
      </c>
      <c r="E181" s="107" t="s">
        <v>610</v>
      </c>
    </row>
    <row r="182" spans="3:5" s="107" customFormat="1" ht="12.75">
      <c r="C182" s="107" t="s">
        <v>611</v>
      </c>
      <c r="D182" s="107" t="s">
        <v>414</v>
      </c>
      <c r="E182" s="107" t="s">
        <v>612</v>
      </c>
    </row>
    <row r="183" spans="3:5" s="107" customFormat="1" ht="12.75">
      <c r="C183" s="107" t="s">
        <v>214</v>
      </c>
      <c r="D183" s="107" t="s">
        <v>58</v>
      </c>
      <c r="E183" s="107" t="s">
        <v>439</v>
      </c>
    </row>
    <row r="184" spans="3:5" s="107" customFormat="1" ht="12.75">
      <c r="C184" s="107" t="s">
        <v>613</v>
      </c>
      <c r="D184" s="107" t="s">
        <v>159</v>
      </c>
      <c r="E184" s="107" t="s">
        <v>31</v>
      </c>
    </row>
    <row r="185" spans="3:5" s="107" customFormat="1" ht="12.75">
      <c r="C185" s="108" t="s">
        <v>613</v>
      </c>
      <c r="D185" s="108" t="s">
        <v>159</v>
      </c>
      <c r="E185" s="108" t="s">
        <v>426</v>
      </c>
    </row>
    <row r="186" spans="3:5" s="107" customFormat="1" ht="12.75">
      <c r="C186" s="108" t="s">
        <v>403</v>
      </c>
      <c r="D186" s="108" t="s">
        <v>44</v>
      </c>
      <c r="E186" s="108" t="s">
        <v>249</v>
      </c>
    </row>
    <row r="187" spans="3:5" s="107" customFormat="1" ht="12.75">
      <c r="C187" s="108" t="s">
        <v>614</v>
      </c>
      <c r="D187" s="108" t="s">
        <v>414</v>
      </c>
      <c r="E187" s="108" t="s">
        <v>615</v>
      </c>
    </row>
    <row r="188" spans="3:5" s="107" customFormat="1" ht="12.75">
      <c r="C188" s="108" t="s">
        <v>429</v>
      </c>
      <c r="D188" s="108" t="s">
        <v>58</v>
      </c>
      <c r="E188" s="108" t="s">
        <v>430</v>
      </c>
    </row>
    <row r="189" spans="3:5" s="107" customFormat="1" ht="12.75">
      <c r="C189" s="108" t="s">
        <v>407</v>
      </c>
      <c r="D189" s="108" t="s">
        <v>408</v>
      </c>
      <c r="E189" s="108" t="s">
        <v>249</v>
      </c>
    </row>
    <row r="190" spans="3:5" s="107" customFormat="1" ht="12.75">
      <c r="C190" s="107" t="s">
        <v>616</v>
      </c>
      <c r="D190" s="107" t="s">
        <v>595</v>
      </c>
      <c r="E190" s="107" t="s">
        <v>617</v>
      </c>
    </row>
    <row r="191" spans="3:5" s="107" customFormat="1" ht="12.75">
      <c r="C191" s="107" t="s">
        <v>618</v>
      </c>
      <c r="D191" s="107" t="s">
        <v>44</v>
      </c>
      <c r="E191" s="107" t="s">
        <v>619</v>
      </c>
    </row>
    <row r="192" spans="3:5" s="107" customFormat="1" ht="12.75">
      <c r="C192" s="107" t="s">
        <v>620</v>
      </c>
      <c r="D192" s="107" t="s">
        <v>621</v>
      </c>
      <c r="E192" s="107" t="s">
        <v>622</v>
      </c>
    </row>
    <row r="193" spans="3:5" s="107" customFormat="1" ht="12.75">
      <c r="C193" s="107" t="s">
        <v>410</v>
      </c>
      <c r="D193" s="107" t="s">
        <v>166</v>
      </c>
      <c r="E193" s="107" t="s">
        <v>400</v>
      </c>
    </row>
    <row r="194" spans="3:5" s="107" customFormat="1" ht="12.75">
      <c r="C194" s="107" t="s">
        <v>442</v>
      </c>
      <c r="D194" s="107" t="s">
        <v>276</v>
      </c>
      <c r="E194" s="107" t="s">
        <v>400</v>
      </c>
    </row>
    <row r="195" spans="3:5" s="107" customFormat="1" ht="12.75">
      <c r="C195" s="107" t="s">
        <v>442</v>
      </c>
      <c r="D195" s="107" t="s">
        <v>443</v>
      </c>
      <c r="E195" s="107" t="s">
        <v>400</v>
      </c>
    </row>
    <row r="196" spans="3:5" s="107" customFormat="1" ht="12.75">
      <c r="C196" s="108" t="s">
        <v>623</v>
      </c>
      <c r="D196" s="108" t="s">
        <v>44</v>
      </c>
      <c r="E196" s="108" t="s">
        <v>564</v>
      </c>
    </row>
    <row r="197" spans="3:5" s="107" customFormat="1" ht="12.75">
      <c r="C197" s="107" t="s">
        <v>438</v>
      </c>
      <c r="D197" s="107" t="s">
        <v>174</v>
      </c>
      <c r="E197" s="107" t="s">
        <v>624</v>
      </c>
    </row>
    <row r="198" spans="3:5" s="107" customFormat="1" ht="12.75">
      <c r="C198" s="108" t="s">
        <v>438</v>
      </c>
      <c r="D198" s="108" t="s">
        <v>25</v>
      </c>
      <c r="E198" s="108" t="s">
        <v>439</v>
      </c>
    </row>
    <row r="199" spans="3:5" s="107" customFormat="1" ht="12.75">
      <c r="C199" s="107" t="s">
        <v>625</v>
      </c>
      <c r="D199" s="107" t="s">
        <v>626</v>
      </c>
      <c r="E199" s="107" t="s">
        <v>400</v>
      </c>
    </row>
    <row r="200" spans="3:5" s="107" customFormat="1" ht="12.75">
      <c r="C200" s="107" t="s">
        <v>627</v>
      </c>
      <c r="D200" s="107" t="s">
        <v>20</v>
      </c>
      <c r="E200" s="107" t="s">
        <v>430</v>
      </c>
    </row>
    <row r="201" spans="3:5" s="107" customFormat="1" ht="12.75">
      <c r="C201" s="107" t="s">
        <v>628</v>
      </c>
      <c r="D201" s="107" t="s">
        <v>239</v>
      </c>
      <c r="E201" s="107" t="s">
        <v>629</v>
      </c>
    </row>
    <row r="202" spans="3:5" s="107" customFormat="1" ht="12.75">
      <c r="C202" s="107" t="s">
        <v>27</v>
      </c>
      <c r="D202" s="107" t="s">
        <v>28</v>
      </c>
      <c r="E202" s="107" t="s">
        <v>630</v>
      </c>
    </row>
    <row r="203" spans="3:5" s="107" customFormat="1" ht="12.75">
      <c r="C203" s="107" t="s">
        <v>427</v>
      </c>
      <c r="D203" s="107" t="s">
        <v>91</v>
      </c>
      <c r="E203" s="107" t="s">
        <v>428</v>
      </c>
    </row>
    <row r="204" spans="3:5" s="107" customFormat="1" ht="12.75">
      <c r="C204" s="107" t="s">
        <v>631</v>
      </c>
      <c r="D204" s="107" t="s">
        <v>91</v>
      </c>
      <c r="E204" s="107" t="s">
        <v>198</v>
      </c>
    </row>
    <row r="205" spans="3:5" s="107" customFormat="1" ht="12.75">
      <c r="C205" s="108" t="s">
        <v>632</v>
      </c>
      <c r="D205" s="108" t="s">
        <v>113</v>
      </c>
      <c r="E205" s="108" t="s">
        <v>633</v>
      </c>
    </row>
    <row r="206" spans="3:5" s="107" customFormat="1" ht="12.75">
      <c r="C206" s="107" t="s">
        <v>634</v>
      </c>
      <c r="D206" s="107" t="s">
        <v>178</v>
      </c>
      <c r="E206" s="107" t="s">
        <v>635</v>
      </c>
    </row>
    <row r="207" spans="3:6" s="107" customFormat="1" ht="12.75">
      <c r="C207" s="107" t="s">
        <v>636</v>
      </c>
      <c r="D207" s="107" t="s">
        <v>303</v>
      </c>
      <c r="E207" s="107" t="s">
        <v>637</v>
      </c>
      <c r="F207" s="107" t="s">
        <v>2</v>
      </c>
    </row>
    <row r="208" spans="3:5" s="107" customFormat="1" ht="12.75">
      <c r="C208" s="107" t="s">
        <v>638</v>
      </c>
      <c r="D208" s="107" t="s">
        <v>70</v>
      </c>
      <c r="E208" s="107" t="s">
        <v>639</v>
      </c>
    </row>
    <row r="209" spans="3:5" s="107" customFormat="1" ht="12.75">
      <c r="C209" s="107" t="s">
        <v>640</v>
      </c>
      <c r="D209" s="107" t="s">
        <v>44</v>
      </c>
      <c r="E209" s="107" t="s">
        <v>584</v>
      </c>
    </row>
    <row r="210" spans="3:6" s="107" customFormat="1" ht="12.75">
      <c r="C210" s="107" t="s">
        <v>641</v>
      </c>
      <c r="D210" s="107" t="s">
        <v>642</v>
      </c>
      <c r="E210" s="107" t="s">
        <v>643</v>
      </c>
      <c r="F210" s="107" t="s">
        <v>2</v>
      </c>
    </row>
    <row r="211" spans="3:6" s="107" customFormat="1" ht="12.75">
      <c r="C211" s="107" t="s">
        <v>641</v>
      </c>
      <c r="D211" s="107" t="s">
        <v>109</v>
      </c>
      <c r="E211" s="107" t="s">
        <v>644</v>
      </c>
      <c r="F211" s="107" t="s">
        <v>2</v>
      </c>
    </row>
    <row r="212" spans="3:5" s="107" customFormat="1" ht="12.75">
      <c r="C212" s="107" t="s">
        <v>645</v>
      </c>
      <c r="D212" s="107" t="s">
        <v>646</v>
      </c>
      <c r="E212" s="107" t="s">
        <v>400</v>
      </c>
    </row>
    <row r="213" spans="3:5" s="107" customFormat="1" ht="12.75">
      <c r="C213" s="108" t="s">
        <v>647</v>
      </c>
      <c r="D213" s="108" t="s">
        <v>28</v>
      </c>
      <c r="E213" s="108" t="s">
        <v>648</v>
      </c>
    </row>
    <row r="214" spans="3:5" s="107" customFormat="1" ht="12.75">
      <c r="C214" s="107" t="s">
        <v>649</v>
      </c>
      <c r="D214" s="107" t="s">
        <v>174</v>
      </c>
      <c r="E214" s="107" t="s">
        <v>400</v>
      </c>
    </row>
    <row r="215" spans="3:6" s="107" customFormat="1" ht="12.75">
      <c r="C215" s="107" t="s">
        <v>649</v>
      </c>
      <c r="D215" s="107" t="s">
        <v>96</v>
      </c>
      <c r="E215" s="107" t="s">
        <v>168</v>
      </c>
      <c r="F215" s="107" t="s">
        <v>2</v>
      </c>
    </row>
    <row r="216" spans="3:5" s="107" customFormat="1" ht="12.75">
      <c r="C216" s="107" t="s">
        <v>650</v>
      </c>
      <c r="D216" s="107" t="s">
        <v>340</v>
      </c>
      <c r="E216" s="107" t="s">
        <v>651</v>
      </c>
    </row>
    <row r="217" spans="3:5" s="107" customFormat="1" ht="12.75">
      <c r="C217" s="108" t="s">
        <v>652</v>
      </c>
      <c r="D217" s="108" t="s">
        <v>653</v>
      </c>
      <c r="E217" s="108" t="s">
        <v>439</v>
      </c>
    </row>
    <row r="218" spans="3:5" s="107" customFormat="1" ht="12.75">
      <c r="C218" s="107" t="s">
        <v>654</v>
      </c>
      <c r="D218" s="107" t="s">
        <v>58</v>
      </c>
      <c r="E218" s="107" t="s">
        <v>655</v>
      </c>
    </row>
    <row r="219" spans="3:5" s="107" customFormat="1" ht="12.75">
      <c r="C219" s="107" t="s">
        <v>656</v>
      </c>
      <c r="D219" s="107" t="s">
        <v>58</v>
      </c>
      <c r="E219" s="107" t="s">
        <v>97</v>
      </c>
    </row>
    <row r="220" spans="3:5" s="107" customFormat="1" ht="12.75">
      <c r="C220" s="107" t="s">
        <v>130</v>
      </c>
      <c r="D220" s="107" t="s">
        <v>58</v>
      </c>
      <c r="E220" s="107" t="s">
        <v>568</v>
      </c>
    </row>
    <row r="221" spans="3:5" s="107" customFormat="1" ht="12.75">
      <c r="C221" s="107" t="s">
        <v>657</v>
      </c>
      <c r="D221" s="107" t="s">
        <v>30</v>
      </c>
      <c r="E221" s="107" t="s">
        <v>658</v>
      </c>
    </row>
    <row r="222" spans="3:5" s="107" customFormat="1" ht="12.75">
      <c r="C222" s="107" t="s">
        <v>659</v>
      </c>
      <c r="D222" s="107" t="s">
        <v>44</v>
      </c>
      <c r="E222" s="107" t="s">
        <v>97</v>
      </c>
    </row>
    <row r="223" spans="3:5" s="107" customFormat="1" ht="12.75">
      <c r="C223" s="107" t="s">
        <v>660</v>
      </c>
      <c r="D223" s="107" t="s">
        <v>135</v>
      </c>
      <c r="E223" s="107" t="s">
        <v>97</v>
      </c>
    </row>
    <row r="224" spans="3:5" s="107" customFormat="1" ht="12.75">
      <c r="C224" s="107" t="s">
        <v>661</v>
      </c>
      <c r="D224" s="107" t="s">
        <v>626</v>
      </c>
      <c r="E224" s="107" t="s">
        <v>400</v>
      </c>
    </row>
    <row r="225" spans="3:5" s="107" customFormat="1" ht="12.75">
      <c r="C225" s="107" t="s">
        <v>412</v>
      </c>
      <c r="D225" s="107" t="s">
        <v>113</v>
      </c>
      <c r="E225" s="107" t="s">
        <v>97</v>
      </c>
    </row>
    <row r="226" spans="3:5" s="107" customFormat="1" ht="12.75">
      <c r="C226" s="107" t="s">
        <v>412</v>
      </c>
      <c r="D226" s="107" t="s">
        <v>113</v>
      </c>
      <c r="E226" s="107" t="s">
        <v>662</v>
      </c>
    </row>
    <row r="227" spans="3:5" s="107" customFormat="1" ht="12.75">
      <c r="C227" s="108" t="s">
        <v>663</v>
      </c>
      <c r="D227" s="108" t="s">
        <v>109</v>
      </c>
      <c r="E227" s="108" t="s">
        <v>520</v>
      </c>
    </row>
    <row r="228" spans="3:5" s="107" customFormat="1" ht="12.75">
      <c r="C228" s="107" t="s">
        <v>664</v>
      </c>
      <c r="D228" s="107" t="s">
        <v>323</v>
      </c>
      <c r="E228" s="107" t="s">
        <v>400</v>
      </c>
    </row>
    <row r="229" spans="3:5" s="107" customFormat="1" ht="12.75">
      <c r="C229" s="108" t="s">
        <v>665</v>
      </c>
      <c r="D229" s="108" t="s">
        <v>28</v>
      </c>
      <c r="E229" s="108" t="s">
        <v>409</v>
      </c>
    </row>
    <row r="230" spans="3:5" s="107" customFormat="1" ht="12.75">
      <c r="C230" s="107" t="s">
        <v>666</v>
      </c>
      <c r="D230" s="107" t="s">
        <v>96</v>
      </c>
      <c r="E230" s="107" t="s">
        <v>400</v>
      </c>
    </row>
    <row r="231" spans="3:5" s="107" customFormat="1" ht="12.75">
      <c r="C231" s="107" t="s">
        <v>667</v>
      </c>
      <c r="D231" s="107" t="s">
        <v>159</v>
      </c>
      <c r="E231" s="107" t="s">
        <v>668</v>
      </c>
    </row>
    <row r="232" spans="3:5" s="107" customFormat="1" ht="12.75">
      <c r="C232" s="107" t="s">
        <v>669</v>
      </c>
      <c r="D232" s="107" t="s">
        <v>670</v>
      </c>
      <c r="E232" s="107" t="s">
        <v>671</v>
      </c>
    </row>
    <row r="233" spans="3:5" s="107" customFormat="1" ht="12.75">
      <c r="C233" s="107" t="s">
        <v>669</v>
      </c>
      <c r="D233" s="107" t="s">
        <v>672</v>
      </c>
      <c r="E233" s="107" t="s">
        <v>671</v>
      </c>
    </row>
    <row r="234" spans="3:5" s="107" customFormat="1" ht="12.75">
      <c r="C234" s="107" t="s">
        <v>673</v>
      </c>
      <c r="D234" s="107" t="s">
        <v>109</v>
      </c>
      <c r="E234" s="107" t="s">
        <v>400</v>
      </c>
    </row>
    <row r="235" spans="3:5" s="107" customFormat="1" ht="12.75">
      <c r="C235" s="107" t="s">
        <v>440</v>
      </c>
      <c r="D235" s="107" t="s">
        <v>441</v>
      </c>
      <c r="E235" s="107" t="s">
        <v>249</v>
      </c>
    </row>
    <row r="236" spans="3:5" s="107" customFormat="1" ht="12.75">
      <c r="C236" s="107" t="s">
        <v>674</v>
      </c>
      <c r="D236" s="107" t="s">
        <v>476</v>
      </c>
      <c r="E236" s="107" t="s">
        <v>400</v>
      </c>
    </row>
    <row r="237" spans="3:5" s="107" customFormat="1" ht="12.75">
      <c r="C237" s="107" t="s">
        <v>675</v>
      </c>
      <c r="D237" s="107" t="s">
        <v>70</v>
      </c>
      <c r="E237" s="107" t="s">
        <v>400</v>
      </c>
    </row>
    <row r="238" spans="3:5" s="107" customFormat="1" ht="12.75">
      <c r="C238" s="107" t="s">
        <v>184</v>
      </c>
      <c r="D238" s="107" t="s">
        <v>443</v>
      </c>
      <c r="E238" s="107" t="s">
        <v>400</v>
      </c>
    </row>
    <row r="239" spans="3:5" s="107" customFormat="1" ht="12.75">
      <c r="C239" s="107" t="s">
        <v>676</v>
      </c>
      <c r="D239" s="107" t="s">
        <v>212</v>
      </c>
      <c r="E239" s="107" t="s">
        <v>677</v>
      </c>
    </row>
    <row r="240" spans="3:5" s="107" customFormat="1" ht="12.75">
      <c r="C240" s="107" t="s">
        <v>678</v>
      </c>
      <c r="D240" s="107" t="s">
        <v>47</v>
      </c>
      <c r="E240" s="107" t="s">
        <v>635</v>
      </c>
    </row>
    <row r="241" spans="3:5" s="107" customFormat="1" ht="12.75">
      <c r="C241" s="107" t="s">
        <v>679</v>
      </c>
      <c r="D241" s="107" t="s">
        <v>50</v>
      </c>
      <c r="E241" s="107" t="s">
        <v>629</v>
      </c>
    </row>
    <row r="242" spans="3:5" s="107" customFormat="1" ht="12.75">
      <c r="C242" s="107" t="s">
        <v>680</v>
      </c>
      <c r="D242" s="107" t="s">
        <v>323</v>
      </c>
      <c r="E242" s="107" t="s">
        <v>629</v>
      </c>
    </row>
    <row r="243" spans="3:5" s="107" customFormat="1" ht="12.75">
      <c r="C243" s="107" t="s">
        <v>681</v>
      </c>
      <c r="D243" s="107" t="s">
        <v>70</v>
      </c>
      <c r="E243" s="107" t="s">
        <v>682</v>
      </c>
    </row>
    <row r="244" spans="3:5" s="107" customFormat="1" ht="12.75">
      <c r="C244" s="107" t="s">
        <v>683</v>
      </c>
      <c r="D244" s="107" t="s">
        <v>684</v>
      </c>
      <c r="E244" s="107" t="s">
        <v>685</v>
      </c>
    </row>
    <row r="245" spans="3:5" s="107" customFormat="1" ht="12.75">
      <c r="C245" s="107" t="s">
        <v>686</v>
      </c>
      <c r="D245" s="107" t="s">
        <v>96</v>
      </c>
      <c r="E245" s="107" t="s">
        <v>619</v>
      </c>
    </row>
    <row r="246" spans="3:6" s="107" customFormat="1" ht="12.75">
      <c r="C246" s="107" t="s">
        <v>134</v>
      </c>
      <c r="D246" s="107" t="s">
        <v>414</v>
      </c>
      <c r="E246" s="107" t="s">
        <v>97</v>
      </c>
      <c r="F246" s="107" t="s">
        <v>2</v>
      </c>
    </row>
    <row r="247" spans="3:5" s="107" customFormat="1" ht="12.75">
      <c r="C247" s="107" t="s">
        <v>134</v>
      </c>
      <c r="D247" s="107" t="s">
        <v>91</v>
      </c>
      <c r="E247" s="107" t="s">
        <v>97</v>
      </c>
    </row>
    <row r="248" spans="3:5" s="107" customFormat="1" ht="12.75">
      <c r="C248" s="107" t="s">
        <v>134</v>
      </c>
      <c r="D248" s="107" t="s">
        <v>425</v>
      </c>
      <c r="E248" s="107" t="s">
        <v>400</v>
      </c>
    </row>
    <row r="249" spans="3:5" s="107" customFormat="1" ht="12.75">
      <c r="C249" s="107" t="s">
        <v>445</v>
      </c>
      <c r="D249" s="107" t="s">
        <v>346</v>
      </c>
      <c r="E249" s="107" t="s">
        <v>97</v>
      </c>
    </row>
    <row r="250" spans="3:5" s="107" customFormat="1" ht="12.75">
      <c r="C250" s="107" t="s">
        <v>687</v>
      </c>
      <c r="D250" s="107" t="s">
        <v>271</v>
      </c>
      <c r="E250" s="107" t="s">
        <v>411</v>
      </c>
    </row>
    <row r="251" spans="3:5" s="107" customFormat="1" ht="12.75">
      <c r="C251" s="107" t="s">
        <v>688</v>
      </c>
      <c r="D251" s="107" t="s">
        <v>135</v>
      </c>
      <c r="E251" s="107" t="s">
        <v>689</v>
      </c>
    </row>
    <row r="252" spans="3:5" s="107" customFormat="1" ht="12.75">
      <c r="C252" s="107" t="s">
        <v>690</v>
      </c>
      <c r="D252" s="107" t="s">
        <v>66</v>
      </c>
      <c r="E252" s="107" t="s">
        <v>411</v>
      </c>
    </row>
    <row r="253" spans="3:5" s="107" customFormat="1" ht="12.75">
      <c r="C253" s="107" t="s">
        <v>691</v>
      </c>
      <c r="D253" s="107" t="s">
        <v>91</v>
      </c>
      <c r="E253" s="107" t="s">
        <v>2</v>
      </c>
    </row>
    <row r="254" spans="3:5" s="107" customFormat="1" ht="12.75">
      <c r="C254" s="108" t="s">
        <v>692</v>
      </c>
      <c r="D254" s="108" t="s">
        <v>621</v>
      </c>
      <c r="E254" s="108" t="s">
        <v>693</v>
      </c>
    </row>
    <row r="255" spans="3:5" s="107" customFormat="1" ht="12.75">
      <c r="C255" s="107" t="s">
        <v>694</v>
      </c>
      <c r="D255" s="107" t="s">
        <v>174</v>
      </c>
      <c r="E255" s="107" t="s">
        <v>400</v>
      </c>
    </row>
    <row r="256" spans="3:5" s="107" customFormat="1" ht="12.75">
      <c r="C256" s="107" t="s">
        <v>694</v>
      </c>
      <c r="D256" s="107" t="s">
        <v>16</v>
      </c>
      <c r="E256" s="107" t="s">
        <v>400</v>
      </c>
    </row>
    <row r="257" spans="3:6" s="107" customFormat="1" ht="12.75">
      <c r="C257" s="107" t="s">
        <v>695</v>
      </c>
      <c r="D257" s="107" t="s">
        <v>212</v>
      </c>
      <c r="E257" s="107" t="s">
        <v>696</v>
      </c>
      <c r="F257" s="107" t="s">
        <v>2</v>
      </c>
    </row>
    <row r="258" spans="3:5" s="107" customFormat="1" ht="12.75">
      <c r="C258" s="107" t="s">
        <v>697</v>
      </c>
      <c r="D258" s="107" t="s">
        <v>159</v>
      </c>
      <c r="E258" s="107" t="s">
        <v>698</v>
      </c>
    </row>
    <row r="259" spans="3:5" s="107" customFormat="1" ht="12.75">
      <c r="C259" s="107" t="s">
        <v>699</v>
      </c>
      <c r="D259" s="107" t="s">
        <v>642</v>
      </c>
      <c r="E259" s="107" t="s">
        <v>700</v>
      </c>
    </row>
    <row r="260" spans="3:5" s="107" customFormat="1" ht="12.75">
      <c r="C260" s="107" t="s">
        <v>701</v>
      </c>
      <c r="D260" s="107" t="s">
        <v>702</v>
      </c>
      <c r="E260" s="107" t="s">
        <v>400</v>
      </c>
    </row>
    <row r="261" spans="3:5" s="107" customFormat="1" ht="12.75">
      <c r="C261" s="108" t="s">
        <v>703</v>
      </c>
      <c r="D261" s="108" t="s">
        <v>30</v>
      </c>
      <c r="E261" s="108" t="s">
        <v>704</v>
      </c>
    </row>
    <row r="262" spans="3:5" s="107" customFormat="1" ht="12.75">
      <c r="C262" s="107" t="s">
        <v>705</v>
      </c>
      <c r="D262" s="107" t="s">
        <v>91</v>
      </c>
      <c r="E262" s="107" t="s">
        <v>706</v>
      </c>
    </row>
    <row r="263" spans="3:5" s="107" customFormat="1" ht="12.75">
      <c r="C263" s="107" t="s">
        <v>707</v>
      </c>
      <c r="D263" s="107" t="s">
        <v>708</v>
      </c>
      <c r="E263" s="107" t="s">
        <v>709</v>
      </c>
    </row>
    <row r="264" spans="3:5" s="107" customFormat="1" ht="12.75">
      <c r="C264" s="107" t="s">
        <v>710</v>
      </c>
      <c r="D264" s="107" t="s">
        <v>91</v>
      </c>
      <c r="E264" s="107" t="s">
        <v>249</v>
      </c>
    </row>
    <row r="265" spans="3:6" s="107" customFormat="1" ht="12.75">
      <c r="C265" s="107" t="s">
        <v>711</v>
      </c>
      <c r="D265" s="107" t="s">
        <v>455</v>
      </c>
      <c r="E265" s="107" t="s">
        <v>712</v>
      </c>
      <c r="F265" s="107" t="s">
        <v>2</v>
      </c>
    </row>
    <row r="266" spans="3:5" s="107" customFormat="1" ht="12.75">
      <c r="C266" s="108" t="s">
        <v>713</v>
      </c>
      <c r="D266" s="108" t="s">
        <v>28</v>
      </c>
      <c r="E266" s="108" t="s">
        <v>564</v>
      </c>
    </row>
    <row r="267" spans="3:5" s="107" customFormat="1" ht="12.75">
      <c r="C267" s="107" t="s">
        <v>714</v>
      </c>
      <c r="D267" s="107" t="s">
        <v>20</v>
      </c>
      <c r="E267" s="107" t="s">
        <v>503</v>
      </c>
    </row>
    <row r="268" spans="3:5" s="107" customFormat="1" ht="12.75">
      <c r="C268" s="107" t="s">
        <v>715</v>
      </c>
      <c r="D268" s="107" t="s">
        <v>50</v>
      </c>
      <c r="E268" s="107" t="s">
        <v>716</v>
      </c>
    </row>
    <row r="269" spans="3:5" s="107" customFormat="1" ht="12.75">
      <c r="C269" s="107" t="s">
        <v>717</v>
      </c>
      <c r="D269" s="107" t="s">
        <v>47</v>
      </c>
      <c r="E269" s="107" t="s">
        <v>718</v>
      </c>
    </row>
    <row r="270" spans="3:5" s="107" customFormat="1" ht="12.75">
      <c r="C270" s="107" t="s">
        <v>404</v>
      </c>
      <c r="D270" s="107" t="s">
        <v>595</v>
      </c>
      <c r="E270" s="107" t="s">
        <v>719</v>
      </c>
    </row>
    <row r="271" spans="3:5" s="107" customFormat="1" ht="12.75">
      <c r="C271" s="107" t="s">
        <v>404</v>
      </c>
      <c r="D271" s="107" t="s">
        <v>70</v>
      </c>
      <c r="E271" s="107" t="s">
        <v>405</v>
      </c>
    </row>
    <row r="272" spans="3:5" s="107" customFormat="1" ht="12.75">
      <c r="C272" s="107" t="s">
        <v>720</v>
      </c>
      <c r="D272" s="107" t="s">
        <v>16</v>
      </c>
      <c r="E272" s="107" t="s">
        <v>721</v>
      </c>
    </row>
    <row r="273" spans="3:5" s="107" customFormat="1" ht="12.75">
      <c r="C273" s="107" t="s">
        <v>722</v>
      </c>
      <c r="D273" s="107" t="s">
        <v>16</v>
      </c>
      <c r="E273" s="107" t="s">
        <v>723</v>
      </c>
    </row>
    <row r="274" spans="3:5" s="107" customFormat="1" ht="12.75">
      <c r="C274" s="108" t="s">
        <v>724</v>
      </c>
      <c r="D274" s="108" t="s">
        <v>338</v>
      </c>
      <c r="E274" s="108" t="s">
        <v>725</v>
      </c>
    </row>
    <row r="275" spans="3:5" s="107" customFormat="1" ht="12.75">
      <c r="C275" s="107" t="s">
        <v>329</v>
      </c>
      <c r="D275" s="107" t="s">
        <v>726</v>
      </c>
      <c r="E275" s="107" t="s">
        <v>400</v>
      </c>
    </row>
    <row r="276" spans="3:5" s="107" customFormat="1" ht="12.75">
      <c r="C276" s="107" t="s">
        <v>727</v>
      </c>
      <c r="D276" s="107" t="s">
        <v>135</v>
      </c>
      <c r="E276" s="107" t="s">
        <v>400</v>
      </c>
    </row>
    <row r="277" spans="3:5" s="107" customFormat="1" ht="12.75">
      <c r="C277" s="107" t="s">
        <v>727</v>
      </c>
      <c r="D277" s="107" t="s">
        <v>28</v>
      </c>
      <c r="E277" s="107" t="s">
        <v>400</v>
      </c>
    </row>
    <row r="278" spans="3:5" s="107" customFormat="1" ht="12.75">
      <c r="C278" s="108" t="s">
        <v>728</v>
      </c>
      <c r="D278" s="108" t="s">
        <v>30</v>
      </c>
      <c r="E278" s="108" t="s">
        <v>729</v>
      </c>
    </row>
    <row r="279" spans="3:5" s="107" customFormat="1" ht="12.75">
      <c r="C279" s="107" t="s">
        <v>730</v>
      </c>
      <c r="D279" s="107" t="s">
        <v>66</v>
      </c>
      <c r="E279" s="107" t="s">
        <v>731</v>
      </c>
    </row>
    <row r="280" spans="3:5" s="107" customFormat="1" ht="12.75">
      <c r="C280" s="107" t="s">
        <v>730</v>
      </c>
      <c r="D280" s="107" t="s">
        <v>520</v>
      </c>
      <c r="E280" s="107" t="s">
        <v>731</v>
      </c>
    </row>
    <row r="281" spans="3:6" s="107" customFormat="1" ht="12.75">
      <c r="C281" s="107" t="s">
        <v>732</v>
      </c>
      <c r="D281" s="107" t="s">
        <v>338</v>
      </c>
      <c r="E281" s="107" t="s">
        <v>484</v>
      </c>
      <c r="F281" s="107" t="s">
        <v>2</v>
      </c>
    </row>
    <row r="282" spans="3:5" s="107" customFormat="1" ht="12.75">
      <c r="C282" s="107" t="s">
        <v>733</v>
      </c>
      <c r="D282" s="107" t="s">
        <v>91</v>
      </c>
      <c r="E282" s="107" t="s">
        <v>400</v>
      </c>
    </row>
    <row r="283" spans="3:5" s="107" customFormat="1" ht="12.75">
      <c r="C283" s="107" t="s">
        <v>734</v>
      </c>
      <c r="D283" s="107" t="s">
        <v>340</v>
      </c>
      <c r="E283" s="107" t="s">
        <v>735</v>
      </c>
    </row>
    <row r="284" spans="3:5" s="107" customFormat="1" ht="12.75">
      <c r="C284" s="107" t="s">
        <v>133</v>
      </c>
      <c r="D284" s="107" t="s">
        <v>70</v>
      </c>
      <c r="E284" s="107" t="s">
        <v>736</v>
      </c>
    </row>
    <row r="285" spans="3:5" s="107" customFormat="1" ht="12.75">
      <c r="C285" s="107" t="s">
        <v>133</v>
      </c>
      <c r="D285" s="107" t="s">
        <v>58</v>
      </c>
      <c r="E285" s="107" t="s">
        <v>400</v>
      </c>
    </row>
    <row r="286" spans="3:5" s="107" customFormat="1" ht="12.75">
      <c r="C286" s="107" t="s">
        <v>737</v>
      </c>
      <c r="D286" s="107" t="s">
        <v>738</v>
      </c>
      <c r="E286" s="107" t="s">
        <v>2</v>
      </c>
    </row>
    <row r="287" spans="3:5" s="107" customFormat="1" ht="12.75">
      <c r="C287" s="107" t="s">
        <v>739</v>
      </c>
      <c r="D287" s="107" t="s">
        <v>174</v>
      </c>
      <c r="E287" s="107" t="s">
        <v>400</v>
      </c>
    </row>
    <row r="288" spans="3:5" s="107" customFormat="1" ht="12.75">
      <c r="C288" s="107" t="s">
        <v>740</v>
      </c>
      <c r="D288" s="107" t="s">
        <v>119</v>
      </c>
      <c r="E288" s="107" t="s">
        <v>741</v>
      </c>
    </row>
    <row r="289" spans="3:5" s="107" customFormat="1" ht="12.75">
      <c r="C289" s="107" t="s">
        <v>742</v>
      </c>
      <c r="D289" s="107" t="s">
        <v>159</v>
      </c>
      <c r="E289" s="107" t="s">
        <v>743</v>
      </c>
    </row>
    <row r="290" spans="3:5" s="107" customFormat="1" ht="12.75">
      <c r="C290" s="107" t="s">
        <v>744</v>
      </c>
      <c r="D290" s="107" t="s">
        <v>20</v>
      </c>
      <c r="E290" s="107" t="s">
        <v>745</v>
      </c>
    </row>
    <row r="291" spans="3:5" ht="12.75">
      <c r="C291" s="109"/>
      <c r="D291" s="109"/>
      <c r="E291" s="109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70" zoomScaleNormal="90" zoomScaleSheetLayoutView="70" workbookViewId="0" topLeftCell="A17">
      <selection activeCell="H43" sqref="H43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1" t="str">
        <f>'Zadani_bezcu HZ + P'!B1</f>
        <v>5.z. ZBP – 21.12.2013 „Předvánoční běh pod Pálavou“ </v>
      </c>
      <c r="B1" s="51"/>
      <c r="C1" s="51"/>
      <c r="D1" s="51"/>
      <c r="E1" s="51"/>
      <c r="F1" s="51"/>
      <c r="G1" s="51"/>
      <c r="H1" s="51"/>
      <c r="I1" s="51"/>
      <c r="J1" s="51"/>
    </row>
    <row r="2" spans="3:4" ht="12.75">
      <c r="C2" s="110" t="s">
        <v>746</v>
      </c>
      <c r="D2" t="s">
        <v>747</v>
      </c>
    </row>
    <row r="3" spans="1:10" ht="12.75">
      <c r="A3" s="111" t="s">
        <v>748</v>
      </c>
      <c r="B3" s="112" t="s">
        <v>5</v>
      </c>
      <c r="C3" s="112" t="s">
        <v>749</v>
      </c>
      <c r="D3" s="113" t="s">
        <v>750</v>
      </c>
      <c r="E3" s="113" t="s">
        <v>751</v>
      </c>
      <c r="F3" s="113" t="s">
        <v>752</v>
      </c>
      <c r="G3" s="113" t="s">
        <v>753</v>
      </c>
      <c r="H3" s="113" t="s">
        <v>754</v>
      </c>
      <c r="I3" s="113" t="s">
        <v>755</v>
      </c>
      <c r="J3" t="s">
        <v>756</v>
      </c>
    </row>
    <row r="4" spans="1:8" ht="12.75">
      <c r="A4" s="26">
        <f>ROW(C1)</f>
        <v>1</v>
      </c>
      <c r="B4" s="114">
        <v>19</v>
      </c>
      <c r="C4" s="115">
        <f>TIME(F4,G4,H4+(I4/1000))</f>
        <v>0.008067129629629629</v>
      </c>
      <c r="F4">
        <v>0</v>
      </c>
      <c r="G4">
        <v>11</v>
      </c>
      <c r="H4">
        <v>37</v>
      </c>
    </row>
    <row r="5" spans="1:8" ht="12.75">
      <c r="A5" s="26">
        <f>ROW(C2)</f>
        <v>2</v>
      </c>
      <c r="B5" s="114">
        <v>22</v>
      </c>
      <c r="C5" s="115">
        <f>TIME(F5,G5,H5+(I5/1000))</f>
        <v>0.008622685185185185</v>
      </c>
      <c r="F5">
        <v>0</v>
      </c>
      <c r="G5">
        <v>12</v>
      </c>
      <c r="H5">
        <v>25</v>
      </c>
    </row>
    <row r="6" spans="1:9" ht="12.75">
      <c r="A6" s="26">
        <f>ROW(C3)</f>
        <v>3</v>
      </c>
      <c r="B6" s="114">
        <v>15</v>
      </c>
      <c r="C6" s="115">
        <f>TIME(F6,G6,H6+(I6/1000))</f>
        <v>0.009212962962962963</v>
      </c>
      <c r="D6" s="113"/>
      <c r="E6" s="113"/>
      <c r="F6">
        <v>0</v>
      </c>
      <c r="G6">
        <v>13</v>
      </c>
      <c r="H6">
        <v>16</v>
      </c>
      <c r="I6" s="113"/>
    </row>
    <row r="7" spans="1:8" ht="12.75">
      <c r="A7" s="26">
        <f>ROW(C4)</f>
        <v>4</v>
      </c>
      <c r="B7" s="114">
        <v>30</v>
      </c>
      <c r="C7" s="115">
        <f>TIME(F7,G7,H7+(I7/1000))</f>
        <v>0.009733796296296296</v>
      </c>
      <c r="F7">
        <v>0</v>
      </c>
      <c r="G7">
        <v>14</v>
      </c>
      <c r="H7">
        <v>1</v>
      </c>
    </row>
    <row r="8" spans="1:8" ht="12.75">
      <c r="A8" s="26">
        <f>ROW(C5)</f>
        <v>5</v>
      </c>
      <c r="B8" s="114">
        <v>31</v>
      </c>
      <c r="C8" s="115">
        <f>TIME(F8,G8,H8+(I8/1000))</f>
        <v>0.010046296296296296</v>
      </c>
      <c r="F8">
        <v>0</v>
      </c>
      <c r="G8">
        <v>14</v>
      </c>
      <c r="H8">
        <v>28</v>
      </c>
    </row>
    <row r="9" spans="1:8" ht="12.75">
      <c r="A9" s="26">
        <f>ROW(C6)</f>
        <v>6</v>
      </c>
      <c r="B9" s="114">
        <v>8</v>
      </c>
      <c r="C9" s="115">
        <f>TIME(F9,G9,H9+(I9/1000))</f>
        <v>0.010671296296296297</v>
      </c>
      <c r="F9">
        <v>0</v>
      </c>
      <c r="G9">
        <v>15</v>
      </c>
      <c r="H9">
        <v>22</v>
      </c>
    </row>
    <row r="10" spans="1:8" ht="12.75">
      <c r="A10" s="26">
        <f>ROW(C7)</f>
        <v>7</v>
      </c>
      <c r="B10" s="114">
        <v>39</v>
      </c>
      <c r="C10" s="115">
        <f>TIME(F10,G10,H10+(I10/1000))</f>
        <v>0.011851851851851851</v>
      </c>
      <c r="F10">
        <v>0</v>
      </c>
      <c r="G10">
        <v>17</v>
      </c>
      <c r="H10">
        <v>4</v>
      </c>
    </row>
    <row r="11" spans="1:9" ht="12.75">
      <c r="A11" s="26">
        <f>ROW(C8)</f>
        <v>8</v>
      </c>
      <c r="B11" s="114">
        <v>20</v>
      </c>
      <c r="C11" s="115">
        <f>TIME(F11,G11,H11+(I11/1000))</f>
        <v>0.013136574074074075</v>
      </c>
      <c r="D11" s="113"/>
      <c r="E11" s="113"/>
      <c r="F11">
        <v>0</v>
      </c>
      <c r="G11">
        <v>18</v>
      </c>
      <c r="H11">
        <v>55</v>
      </c>
      <c r="I11" s="113"/>
    </row>
    <row r="12" spans="1:9" ht="12.75">
      <c r="A12" s="26">
        <f>ROW(C9)</f>
        <v>9</v>
      </c>
      <c r="B12" s="114">
        <v>10</v>
      </c>
      <c r="C12" s="115">
        <f>TIME(F12,G12,H12+(I12/1000))</f>
        <v>0.013449074074074073</v>
      </c>
      <c r="D12" s="113"/>
      <c r="E12" s="113"/>
      <c r="F12">
        <v>0</v>
      </c>
      <c r="G12">
        <v>19</v>
      </c>
      <c r="H12">
        <v>22</v>
      </c>
      <c r="I12" s="113"/>
    </row>
    <row r="13" spans="1:8" ht="12.75">
      <c r="A13" s="26">
        <f>ROW(C10)</f>
        <v>10</v>
      </c>
      <c r="B13" s="114">
        <v>41</v>
      </c>
      <c r="C13" s="115">
        <f>TIME(F13,G13,H13+(I13/1000))</f>
        <v>0.014409722222222223</v>
      </c>
      <c r="F13">
        <v>0</v>
      </c>
      <c r="G13">
        <v>20</v>
      </c>
      <c r="H13">
        <v>45</v>
      </c>
    </row>
    <row r="14" spans="1:9" ht="12.75">
      <c r="A14" s="26">
        <f>ROW(C11)</f>
        <v>11</v>
      </c>
      <c r="B14" s="114">
        <v>23</v>
      </c>
      <c r="C14" s="115">
        <f>TIME(F14,G14,H14+(I14/1000))</f>
        <v>0.014548611111111111</v>
      </c>
      <c r="D14" s="113"/>
      <c r="E14" s="113"/>
      <c r="F14">
        <v>0</v>
      </c>
      <c r="G14">
        <v>20</v>
      </c>
      <c r="H14">
        <v>57</v>
      </c>
      <c r="I14" s="113"/>
    </row>
    <row r="15" spans="1:8" ht="12.75">
      <c r="A15" s="26">
        <f>ROW(C12)</f>
        <v>12</v>
      </c>
      <c r="B15" s="114">
        <v>6</v>
      </c>
      <c r="C15" s="115">
        <f>TIME(F15,G15,H15+(I15/1000))</f>
        <v>0.014664351851851852</v>
      </c>
      <c r="F15">
        <v>0</v>
      </c>
      <c r="G15">
        <v>21</v>
      </c>
      <c r="H15">
        <v>7</v>
      </c>
    </row>
    <row r="16" spans="1:8" ht="12.75">
      <c r="A16" s="26">
        <f>ROW(C13)</f>
        <v>13</v>
      </c>
      <c r="B16" s="114">
        <v>5</v>
      </c>
      <c r="C16" s="115">
        <f>TIME(F16,G16,H16+(I16/1000))</f>
        <v>0.014675925925925926</v>
      </c>
      <c r="F16">
        <v>0</v>
      </c>
      <c r="G16">
        <v>21</v>
      </c>
      <c r="H16">
        <v>8</v>
      </c>
    </row>
    <row r="17" spans="1:9" ht="12.75">
      <c r="A17" s="26">
        <f>ROW(C14)</f>
        <v>14</v>
      </c>
      <c r="B17" s="114">
        <v>26</v>
      </c>
      <c r="C17" s="115">
        <f>TIME(F17,G17,H17+(I17/1000))</f>
        <v>0.014965277777777777</v>
      </c>
      <c r="D17" s="113"/>
      <c r="E17" s="113"/>
      <c r="F17">
        <v>0</v>
      </c>
      <c r="G17">
        <v>21</v>
      </c>
      <c r="H17">
        <v>33</v>
      </c>
      <c r="I17" s="113"/>
    </row>
    <row r="18" spans="1:9" ht="12.75">
      <c r="A18" s="26">
        <f>ROW(C15)</f>
        <v>15</v>
      </c>
      <c r="B18" s="114">
        <v>21</v>
      </c>
      <c r="C18" s="115">
        <f>TIME(F18,G18,H18+(I18/1000))</f>
        <v>0.015173611111111112</v>
      </c>
      <c r="D18" s="113"/>
      <c r="E18" s="113"/>
      <c r="F18">
        <v>0</v>
      </c>
      <c r="G18">
        <v>21</v>
      </c>
      <c r="H18">
        <v>51</v>
      </c>
      <c r="I18" s="113"/>
    </row>
    <row r="19" spans="1:9" ht="12.75">
      <c r="A19" s="26">
        <f>ROW(C16)</f>
        <v>16</v>
      </c>
      <c r="B19" s="114">
        <v>33</v>
      </c>
      <c r="C19" s="115">
        <f>TIME(F19,G19,H19+(I19/1000))</f>
        <v>0.015219907407407408</v>
      </c>
      <c r="D19" s="113"/>
      <c r="E19" s="113"/>
      <c r="F19">
        <v>0</v>
      </c>
      <c r="G19">
        <v>21</v>
      </c>
      <c r="H19">
        <v>55</v>
      </c>
      <c r="I19" s="113"/>
    </row>
    <row r="20" spans="1:8" ht="12.75">
      <c r="A20" s="26">
        <f>ROW(C17)</f>
        <v>17</v>
      </c>
      <c r="B20" s="114">
        <v>13</v>
      </c>
      <c r="C20" s="115">
        <f>TIME(F20,G20,H20+(I20/1000))</f>
        <v>0.015277777777777777</v>
      </c>
      <c r="F20">
        <v>0</v>
      </c>
      <c r="G20">
        <v>22</v>
      </c>
      <c r="H20">
        <v>0</v>
      </c>
    </row>
    <row r="21" spans="1:8" ht="12.75">
      <c r="A21" s="26">
        <f>ROW(C18)</f>
        <v>18</v>
      </c>
      <c r="B21" s="114">
        <v>18</v>
      </c>
      <c r="C21" s="115">
        <f>TIME(F21,G21,H21+(I21/1000))</f>
        <v>0.015405092592592592</v>
      </c>
      <c r="F21">
        <v>0</v>
      </c>
      <c r="G21">
        <v>22</v>
      </c>
      <c r="H21">
        <v>11</v>
      </c>
    </row>
    <row r="22" spans="1:8" ht="12.75">
      <c r="A22" s="26">
        <f>ROW(C19)</f>
        <v>19</v>
      </c>
      <c r="B22" s="114">
        <v>3</v>
      </c>
      <c r="C22" s="115">
        <f>TIME(F22,G22,H22+(I22/1000))</f>
        <v>0.01576388888888889</v>
      </c>
      <c r="F22">
        <v>0</v>
      </c>
      <c r="G22">
        <v>22</v>
      </c>
      <c r="H22">
        <v>42</v>
      </c>
    </row>
    <row r="23" spans="1:8" ht="12.75">
      <c r="A23" s="26">
        <f>ROW(C20)</f>
        <v>20</v>
      </c>
      <c r="B23" s="114">
        <v>38</v>
      </c>
      <c r="C23" s="115">
        <f>TIME(F23,G23,H23+(I23/1000))</f>
        <v>0.01597222222222222</v>
      </c>
      <c r="F23">
        <v>0</v>
      </c>
      <c r="G23">
        <v>23</v>
      </c>
      <c r="H23">
        <v>0</v>
      </c>
    </row>
    <row r="24" spans="1:8" ht="12.75">
      <c r="A24" s="26">
        <f>ROW(C21)</f>
        <v>21</v>
      </c>
      <c r="B24" s="114">
        <v>32</v>
      </c>
      <c r="C24" s="115">
        <f>TIME(F24,G24,H24+(I24/1000))</f>
        <v>0.016099537037037037</v>
      </c>
      <c r="F24">
        <v>0</v>
      </c>
      <c r="G24">
        <v>23</v>
      </c>
      <c r="H24">
        <v>11</v>
      </c>
    </row>
    <row r="25" spans="1:8" ht="12.75">
      <c r="A25" s="26">
        <f>ROW(C22)</f>
        <v>22</v>
      </c>
      <c r="B25" s="114">
        <v>35</v>
      </c>
      <c r="C25" s="115">
        <f>TIME(F25,G25,H25+(I25/1000))</f>
        <v>0.016122685185185184</v>
      </c>
      <c r="F25">
        <v>0</v>
      </c>
      <c r="G25">
        <v>23</v>
      </c>
      <c r="H25">
        <v>13</v>
      </c>
    </row>
    <row r="26" spans="1:8" ht="12.75">
      <c r="A26" s="26">
        <f>ROW(C23)</f>
        <v>23</v>
      </c>
      <c r="B26" s="114">
        <v>14</v>
      </c>
      <c r="C26" s="115">
        <f>TIME(F26,G26,H26+(I26/1000))</f>
        <v>0.016446759259259258</v>
      </c>
      <c r="F26">
        <v>0</v>
      </c>
      <c r="G26">
        <v>23</v>
      </c>
      <c r="H26">
        <v>41</v>
      </c>
    </row>
    <row r="27" spans="1:8" ht="12.75">
      <c r="A27" s="26">
        <f>ROW(C24)</f>
        <v>24</v>
      </c>
      <c r="B27" s="114">
        <v>29</v>
      </c>
      <c r="C27" s="115">
        <f>TIME(F27,G27,H27+(I27/1000))</f>
        <v>0.01646990740740741</v>
      </c>
      <c r="F27">
        <v>0</v>
      </c>
      <c r="G27">
        <v>23</v>
      </c>
      <c r="H27">
        <v>43</v>
      </c>
    </row>
    <row r="28" spans="1:8" ht="12.75">
      <c r="A28" s="26">
        <f>ROW(C25)</f>
        <v>25</v>
      </c>
      <c r="B28" s="114">
        <v>36</v>
      </c>
      <c r="C28" s="115">
        <f>TIME(F28,G28,H28+(I28/1000))</f>
        <v>0.01667824074074074</v>
      </c>
      <c r="F28">
        <v>0</v>
      </c>
      <c r="G28">
        <v>24</v>
      </c>
      <c r="H28">
        <v>1</v>
      </c>
    </row>
    <row r="29" spans="1:9" ht="12.75">
      <c r="A29" s="26">
        <f>ROW(C26)</f>
        <v>26</v>
      </c>
      <c r="B29" s="114">
        <v>9</v>
      </c>
      <c r="C29" s="115">
        <f>TIME(F29,G29,H29+(I29/1000))</f>
        <v>0.016909722222222222</v>
      </c>
      <c r="F29">
        <v>0</v>
      </c>
      <c r="G29">
        <v>24</v>
      </c>
      <c r="H29">
        <v>21</v>
      </c>
      <c r="I29" s="113"/>
    </row>
    <row r="30" spans="1:8" ht="12.75">
      <c r="A30" s="26">
        <f>ROW(C27)</f>
        <v>27</v>
      </c>
      <c r="B30" s="114">
        <v>12</v>
      </c>
      <c r="C30" s="115">
        <f>TIME(F30,G30,H30+(I30/1000))</f>
        <v>0.01716435185185185</v>
      </c>
      <c r="F30">
        <v>0</v>
      </c>
      <c r="G30">
        <v>24</v>
      </c>
      <c r="H30">
        <v>43</v>
      </c>
    </row>
    <row r="31" spans="1:8" ht="12.75">
      <c r="A31" s="26">
        <f>ROW(C28)</f>
        <v>28</v>
      </c>
      <c r="B31" s="114">
        <v>7</v>
      </c>
      <c r="C31" s="115">
        <f>TIME(F31,G31,H31+(I31/1000))</f>
        <v>0.017199074074074075</v>
      </c>
      <c r="F31">
        <v>0</v>
      </c>
      <c r="G31">
        <v>24</v>
      </c>
      <c r="H31">
        <v>46</v>
      </c>
    </row>
    <row r="32" spans="1:8" ht="12.75">
      <c r="A32" s="26">
        <f>ROW(C29)</f>
        <v>29</v>
      </c>
      <c r="B32" s="114">
        <v>27</v>
      </c>
      <c r="C32" s="115">
        <f>TIME(F32,G32,H32+(I32/1000))</f>
        <v>0.01761574074074074</v>
      </c>
      <c r="F32">
        <v>0</v>
      </c>
      <c r="G32">
        <v>25</v>
      </c>
      <c r="H32">
        <v>22</v>
      </c>
    </row>
    <row r="33" spans="1:8" ht="12.75">
      <c r="A33" s="26">
        <f>ROW(C30)</f>
        <v>30</v>
      </c>
      <c r="B33" s="114">
        <v>40</v>
      </c>
      <c r="C33" s="115">
        <f>TIME(F33,G33,H33+(I33/1000))</f>
        <v>0.018090277777777778</v>
      </c>
      <c r="F33">
        <v>0</v>
      </c>
      <c r="G33">
        <v>26</v>
      </c>
      <c r="H33">
        <v>3</v>
      </c>
    </row>
    <row r="34" spans="1:8" ht="12.75">
      <c r="A34" s="26">
        <f>ROW(C31)</f>
        <v>31</v>
      </c>
      <c r="B34" s="114">
        <v>16</v>
      </c>
      <c r="C34" s="115">
        <f>TIME(F34,G34,H34+(I34/1000))</f>
        <v>0.018645833333333334</v>
      </c>
      <c r="F34">
        <v>0</v>
      </c>
      <c r="G34">
        <v>26</v>
      </c>
      <c r="H34">
        <v>51</v>
      </c>
    </row>
    <row r="35" spans="1:8" ht="12.75">
      <c r="A35" s="26">
        <f>ROW(C32)</f>
        <v>32</v>
      </c>
      <c r="B35" s="114">
        <v>28</v>
      </c>
      <c r="C35" s="115">
        <f>TIME(F35,G35,H35+(I35/1000))</f>
        <v>0.02021990740740741</v>
      </c>
      <c r="F35">
        <v>0</v>
      </c>
      <c r="G35">
        <v>29</v>
      </c>
      <c r="H35">
        <v>7</v>
      </c>
    </row>
    <row r="36" spans="1:8" ht="12.75">
      <c r="A36" s="26">
        <f>ROW(C33)</f>
        <v>33</v>
      </c>
      <c r="B36" s="114">
        <v>17</v>
      </c>
      <c r="C36" s="115">
        <f>TIME(F36,G36,H36+(I36/1000))</f>
        <v>0.020266203703703703</v>
      </c>
      <c r="F36">
        <v>0</v>
      </c>
      <c r="G36">
        <v>29</v>
      </c>
      <c r="H36">
        <v>11</v>
      </c>
    </row>
    <row r="37" spans="1:8" ht="12.75">
      <c r="A37" s="26">
        <f>ROW(C34)</f>
        <v>34</v>
      </c>
      <c r="B37" s="114">
        <v>42</v>
      </c>
      <c r="C37" s="115">
        <f>TIME(F37,G37,H37+(I37/1000))</f>
        <v>0.020289351851851854</v>
      </c>
      <c r="F37">
        <v>0</v>
      </c>
      <c r="G37">
        <v>29</v>
      </c>
      <c r="H37">
        <v>13</v>
      </c>
    </row>
    <row r="38" spans="1:8" ht="12.75">
      <c r="A38" s="26">
        <f>ROW(C35)</f>
        <v>35</v>
      </c>
      <c r="B38" s="114">
        <v>24</v>
      </c>
      <c r="C38" s="115">
        <f>TIME(F38,G38,H38+(I38/1000))</f>
        <v>0.020902777777777777</v>
      </c>
      <c r="F38">
        <v>0</v>
      </c>
      <c r="G38">
        <v>30</v>
      </c>
      <c r="H38">
        <v>6</v>
      </c>
    </row>
    <row r="39" spans="1:8" ht="12.75">
      <c r="A39" s="26">
        <f>ROW(C36)</f>
        <v>36</v>
      </c>
      <c r="B39" s="114">
        <v>11</v>
      </c>
      <c r="C39" s="115">
        <f>TIME(F39,G39,H39+(I39/1000))</f>
        <v>0.021041666666666667</v>
      </c>
      <c r="F39">
        <v>0</v>
      </c>
      <c r="G39">
        <v>30</v>
      </c>
      <c r="H39">
        <v>18</v>
      </c>
    </row>
    <row r="40" spans="1:8" ht="12.75">
      <c r="A40" s="26">
        <f>ROW(C37)</f>
        <v>37</v>
      </c>
      <c r="B40" s="114">
        <v>4</v>
      </c>
      <c r="C40" s="115">
        <f>TIME(F40,G40,H40+(I40/1000))</f>
        <v>0.021087962962962965</v>
      </c>
      <c r="F40">
        <v>0</v>
      </c>
      <c r="G40">
        <v>30</v>
      </c>
      <c r="H40">
        <v>22</v>
      </c>
    </row>
    <row r="41" spans="1:8" ht="12.75">
      <c r="A41" s="26">
        <f>ROW(C38)</f>
        <v>38</v>
      </c>
      <c r="B41" s="114">
        <v>1</v>
      </c>
      <c r="C41" s="115">
        <f>TIME(F41,G41,H41+(I41/1000))</f>
        <v>0.02273148148148148</v>
      </c>
      <c r="F41">
        <v>0</v>
      </c>
      <c r="G41">
        <v>32</v>
      </c>
      <c r="H41">
        <v>44</v>
      </c>
    </row>
    <row r="42" spans="1:8" ht="12.75">
      <c r="A42" s="26">
        <f>ROW(C39)</f>
        <v>39</v>
      </c>
      <c r="B42" s="114">
        <v>25</v>
      </c>
      <c r="C42" s="115">
        <f>TIME(F42,G42,H42+(I42/1000))</f>
        <v>0.023125</v>
      </c>
      <c r="F42">
        <v>0</v>
      </c>
      <c r="G42">
        <v>33</v>
      </c>
      <c r="H42">
        <v>18</v>
      </c>
    </row>
    <row r="43" spans="1:8" ht="12.75">
      <c r="A43" s="26">
        <f>ROW(C40)</f>
        <v>40</v>
      </c>
      <c r="B43" s="114">
        <v>2</v>
      </c>
      <c r="C43" s="115">
        <f>TIME(F43,G43,H43+(I43/1000))</f>
        <v>0.026817129629629628</v>
      </c>
      <c r="F43">
        <v>0</v>
      </c>
      <c r="G43">
        <v>38</v>
      </c>
      <c r="H43">
        <v>37</v>
      </c>
    </row>
    <row r="44" spans="1:8" ht="12.75">
      <c r="A44" s="26">
        <f>ROW(C41)</f>
        <v>41</v>
      </c>
      <c r="B44" s="114"/>
      <c r="C44" s="115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26">
        <f>ROW(C42)</f>
        <v>42</v>
      </c>
      <c r="B45" s="114"/>
      <c r="C45" s="115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26">
        <f>ROW(C43)</f>
        <v>43</v>
      </c>
      <c r="B46" s="114"/>
      <c r="C46" s="115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26">
        <f>ROW(C44)</f>
        <v>44</v>
      </c>
      <c r="B47" s="114"/>
      <c r="C47" s="115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26">
        <f>ROW(C45)</f>
        <v>45</v>
      </c>
      <c r="B48" s="114"/>
      <c r="C48" s="115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26">
        <f>ROW(C46)</f>
        <v>46</v>
      </c>
      <c r="B49" s="114"/>
      <c r="C49" s="115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26">
        <f>ROW(C47)</f>
        <v>47</v>
      </c>
      <c r="B50" s="114"/>
      <c r="C50" s="115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26">
        <f>ROW(C48)</f>
        <v>48</v>
      </c>
      <c r="B51" s="114"/>
      <c r="C51" s="115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26">
        <f>ROW(C49)</f>
        <v>49</v>
      </c>
      <c r="B52" s="114"/>
      <c r="C52" s="115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26">
        <f>ROW(C50)</f>
        <v>50</v>
      </c>
      <c r="B53" s="114"/>
      <c r="C53" s="115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6">
        <f>ROW(C51)</f>
        <v>51</v>
      </c>
      <c r="B54" s="114"/>
      <c r="C54" s="115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6">
        <f>ROW(C52)</f>
        <v>52</v>
      </c>
      <c r="B55" s="114"/>
      <c r="C55" s="115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6">
        <f>ROW(C53)</f>
        <v>53</v>
      </c>
      <c r="B56" s="114"/>
      <c r="C56" s="115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6">
        <f>ROW(C54)</f>
        <v>54</v>
      </c>
      <c r="B57" s="114"/>
      <c r="C57" s="115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6">
        <f>ROW(C55)</f>
        <v>55</v>
      </c>
      <c r="B58" s="114"/>
      <c r="C58" s="115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6">
        <f>ROW(C56)</f>
        <v>56</v>
      </c>
      <c r="B59" s="114"/>
      <c r="C59" s="115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6">
        <f>ROW(C57)</f>
        <v>57</v>
      </c>
      <c r="B60" s="114"/>
      <c r="C60" s="115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6">
        <f>ROW(C58)</f>
        <v>58</v>
      </c>
      <c r="B61" s="114"/>
      <c r="C61" s="115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6">
        <f>ROW(C59)</f>
        <v>59</v>
      </c>
      <c r="B62" s="114"/>
      <c r="C62" s="115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6">
        <f>ROW(C60)</f>
        <v>60</v>
      </c>
      <c r="B63" s="114"/>
      <c r="C63" s="115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6">
        <f>ROW(C61)</f>
        <v>61</v>
      </c>
      <c r="B64" s="114"/>
      <c r="C64" s="115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6">
        <f>ROW(C62)</f>
        <v>62</v>
      </c>
      <c r="B65" s="114"/>
      <c r="C65" s="115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6">
        <f>ROW(C63)</f>
        <v>63</v>
      </c>
      <c r="B66" s="114"/>
      <c r="C66" s="115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6">
        <f>ROW(C64)</f>
        <v>64</v>
      </c>
      <c r="B67" s="114"/>
      <c r="C67" s="115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6">
        <f>ROW(C65)</f>
        <v>65</v>
      </c>
      <c r="B68" s="114"/>
      <c r="C68" s="115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6">
        <f>ROW(C66)</f>
        <v>66</v>
      </c>
      <c r="B69" s="114"/>
      <c r="C69" s="115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6">
        <f>ROW(C67)</f>
        <v>67</v>
      </c>
      <c r="B70" s="114"/>
      <c r="C70" s="115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6">
        <f>ROW(C68)</f>
        <v>68</v>
      </c>
      <c r="B71" s="114"/>
      <c r="C71" s="115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6">
        <f>ROW(C69)</f>
        <v>69</v>
      </c>
      <c r="B72" s="114"/>
      <c r="C72" s="115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6">
        <f>ROW(C70)</f>
        <v>70</v>
      </c>
      <c r="B73" s="114"/>
      <c r="C73" s="115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6">
        <f>ROW(C71)</f>
        <v>71</v>
      </c>
      <c r="B74" s="114"/>
      <c r="C74" s="115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6">
        <f>ROW(C72)</f>
        <v>72</v>
      </c>
      <c r="B75" s="114"/>
      <c r="C75" s="115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6">
        <f>ROW(C73)</f>
        <v>73</v>
      </c>
      <c r="B76" s="114"/>
      <c r="C76" s="115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6">
        <f>ROW(C74)</f>
        <v>74</v>
      </c>
      <c r="B77" s="114"/>
      <c r="C77" s="115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6">
        <f>ROW(C75)</f>
        <v>75</v>
      </c>
      <c r="B78" s="114"/>
      <c r="C78" s="115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70" zoomScaleNormal="90" zoomScaleSheetLayoutView="70" workbookViewId="0" topLeftCell="A1">
      <selection activeCell="B20" sqref="B20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16" t="s">
        <v>757</v>
      </c>
      <c r="B1" s="117"/>
      <c r="C1" s="117"/>
    </row>
    <row r="2" spans="1:3" ht="12.75">
      <c r="A2" s="118" t="s">
        <v>758</v>
      </c>
      <c r="B2" s="119" t="s">
        <v>759</v>
      </c>
      <c r="C2" s="120" t="s">
        <v>760</v>
      </c>
    </row>
    <row r="3" spans="1:3" ht="12.75">
      <c r="A3" s="118" t="s">
        <v>761</v>
      </c>
      <c r="B3" s="119" t="s">
        <v>762</v>
      </c>
      <c r="C3" s="120" t="s">
        <v>763</v>
      </c>
    </row>
    <row r="4" spans="1:3" ht="12.75">
      <c r="A4" s="118" t="s">
        <v>764</v>
      </c>
      <c r="B4" s="119" t="s">
        <v>765</v>
      </c>
      <c r="C4" s="120" t="s">
        <v>766</v>
      </c>
    </row>
    <row r="5" spans="1:3" ht="12.75">
      <c r="A5" s="118" t="s">
        <v>767</v>
      </c>
      <c r="B5" s="119" t="s">
        <v>768</v>
      </c>
      <c r="C5" s="120" t="s">
        <v>769</v>
      </c>
    </row>
    <row r="6" spans="1:3" ht="12.75">
      <c r="A6" s="118" t="s">
        <v>770</v>
      </c>
      <c r="B6" s="119" t="s">
        <v>771</v>
      </c>
      <c r="C6" s="120" t="s">
        <v>772</v>
      </c>
    </row>
    <row r="7" spans="1:3" ht="12.75">
      <c r="A7" s="118" t="s">
        <v>773</v>
      </c>
      <c r="B7" s="119" t="s">
        <v>774</v>
      </c>
      <c r="C7" s="120" t="s">
        <v>775</v>
      </c>
    </row>
    <row r="9" spans="1:3" ht="12.75">
      <c r="A9" s="116" t="s">
        <v>776</v>
      </c>
      <c r="B9" s="121"/>
      <c r="C9" s="117"/>
    </row>
    <row r="10" spans="1:3" ht="12.75">
      <c r="A10" s="118" t="s">
        <v>758</v>
      </c>
      <c r="B10" s="119" t="s">
        <v>759</v>
      </c>
      <c r="C10" s="120" t="s">
        <v>760</v>
      </c>
    </row>
    <row r="11" spans="1:3" ht="12.75">
      <c r="A11" s="118" t="s">
        <v>761</v>
      </c>
      <c r="B11" s="119" t="s">
        <v>762</v>
      </c>
      <c r="C11" s="120" t="s">
        <v>763</v>
      </c>
    </row>
    <row r="12" spans="1:3" ht="12.75">
      <c r="A12" s="118" t="s">
        <v>764</v>
      </c>
      <c r="B12" s="119" t="s">
        <v>765</v>
      </c>
      <c r="C12" s="120" t="s">
        <v>766</v>
      </c>
    </row>
    <row r="13" spans="1:3" ht="12.75">
      <c r="A13" s="118" t="s">
        <v>767</v>
      </c>
      <c r="B13" s="119" t="s">
        <v>768</v>
      </c>
      <c r="C13" s="120" t="s">
        <v>769</v>
      </c>
    </row>
    <row r="14" spans="1:3" ht="12.75">
      <c r="A14" s="118" t="s">
        <v>770</v>
      </c>
      <c r="B14" s="119" t="s">
        <v>771</v>
      </c>
      <c r="C14" s="120" t="s">
        <v>772</v>
      </c>
    </row>
    <row r="15" spans="1:3" ht="12.75">
      <c r="A15" s="118" t="s">
        <v>773</v>
      </c>
      <c r="B15" s="119" t="s">
        <v>774</v>
      </c>
      <c r="C15" s="120" t="s">
        <v>775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70" zoomScaleNormal="90" zoomScaleSheetLayoutView="70" workbookViewId="0" topLeftCell="A1">
      <selection activeCell="A2" sqref="A2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22" t="str">
        <f>'Kat.'!A1</f>
        <v>Rozsah kategorií 2013 závod</v>
      </c>
      <c r="B1" s="56"/>
      <c r="C1" s="56"/>
    </row>
    <row r="2" spans="1:3" ht="12.75">
      <c r="A2" s="123" t="str">
        <f>'Kat.'!A2</f>
        <v>Muži do 39:</v>
      </c>
      <c r="B2" s="123" t="str">
        <f>'Kat.'!B2</f>
        <v>(RN 1974 a mladší)</v>
      </c>
      <c r="C2" s="123" t="str">
        <f>'Kat.'!C2</f>
        <v>MA</v>
      </c>
    </row>
    <row r="3" spans="1:2" ht="12.75">
      <c r="A3">
        <v>2013</v>
      </c>
      <c r="B3" t="s">
        <v>760</v>
      </c>
    </row>
    <row r="4" spans="1:2" ht="12.75">
      <c r="A4">
        <v>2012</v>
      </c>
      <c r="B4" t="s">
        <v>760</v>
      </c>
    </row>
    <row r="5" spans="1:2" ht="12.75">
      <c r="A5">
        <v>2011</v>
      </c>
      <c r="B5" t="s">
        <v>760</v>
      </c>
    </row>
    <row r="6" spans="1:2" ht="12.75">
      <c r="A6">
        <v>2010</v>
      </c>
      <c r="B6" t="s">
        <v>760</v>
      </c>
    </row>
    <row r="7" spans="1:2" ht="12.75">
      <c r="A7">
        <v>2009</v>
      </c>
      <c r="B7" t="s">
        <v>760</v>
      </c>
    </row>
    <row r="8" spans="1:2" ht="12.75">
      <c r="A8">
        <v>2008</v>
      </c>
      <c r="B8" t="s">
        <v>760</v>
      </c>
    </row>
    <row r="9" spans="1:2" ht="12.75">
      <c r="A9">
        <v>2007</v>
      </c>
      <c r="B9" t="s">
        <v>760</v>
      </c>
    </row>
    <row r="10" spans="1:2" ht="12.75">
      <c r="A10">
        <v>2006</v>
      </c>
      <c r="B10" t="s">
        <v>760</v>
      </c>
    </row>
    <row r="11" spans="1:2" ht="12.75">
      <c r="A11">
        <v>2005</v>
      </c>
      <c r="B11" t="s">
        <v>760</v>
      </c>
    </row>
    <row r="12" spans="1:2" ht="12.75">
      <c r="A12">
        <v>2004</v>
      </c>
      <c r="B12" t="s">
        <v>760</v>
      </c>
    </row>
    <row r="13" spans="1:2" ht="12.75">
      <c r="A13">
        <v>2003</v>
      </c>
      <c r="B13" t="s">
        <v>760</v>
      </c>
    </row>
    <row r="14" spans="1:2" ht="12.75">
      <c r="A14">
        <v>2002</v>
      </c>
      <c r="B14" t="s">
        <v>760</v>
      </c>
    </row>
    <row r="15" spans="1:2" ht="12.75">
      <c r="A15">
        <v>2001</v>
      </c>
      <c r="B15" t="s">
        <v>760</v>
      </c>
    </row>
    <row r="16" spans="1:2" ht="12.75">
      <c r="A16">
        <v>2000</v>
      </c>
      <c r="B16" t="s">
        <v>760</v>
      </c>
    </row>
    <row r="17" spans="1:2" ht="12.75">
      <c r="A17">
        <v>1999</v>
      </c>
      <c r="B17" t="s">
        <v>760</v>
      </c>
    </row>
    <row r="18" spans="1:2" ht="12.75">
      <c r="A18">
        <v>1998</v>
      </c>
      <c r="B18" t="s">
        <v>760</v>
      </c>
    </row>
    <row r="19" spans="1:2" ht="12.75">
      <c r="A19">
        <v>1997</v>
      </c>
      <c r="B19" t="s">
        <v>760</v>
      </c>
    </row>
    <row r="20" spans="1:2" ht="12.75">
      <c r="A20">
        <v>1996</v>
      </c>
      <c r="B20" t="s">
        <v>760</v>
      </c>
    </row>
    <row r="21" spans="1:2" ht="12.75">
      <c r="A21">
        <v>1995</v>
      </c>
      <c r="B21" t="s">
        <v>760</v>
      </c>
    </row>
    <row r="22" spans="1:2" ht="12.75">
      <c r="A22">
        <v>1994</v>
      </c>
      <c r="B22" t="s">
        <v>760</v>
      </c>
    </row>
    <row r="23" spans="1:2" ht="12.75">
      <c r="A23">
        <v>1993</v>
      </c>
      <c r="B23" t="s">
        <v>760</v>
      </c>
    </row>
    <row r="24" spans="1:2" ht="12.75">
      <c r="A24">
        <v>1992</v>
      </c>
      <c r="B24" t="s">
        <v>760</v>
      </c>
    </row>
    <row r="25" spans="1:2" ht="12.75">
      <c r="A25">
        <v>1991</v>
      </c>
      <c r="B25" t="s">
        <v>760</v>
      </c>
    </row>
    <row r="26" spans="1:2" ht="12.75">
      <c r="A26">
        <v>1990</v>
      </c>
      <c r="B26" t="s">
        <v>760</v>
      </c>
    </row>
    <row r="27" spans="1:2" ht="12.75">
      <c r="A27">
        <v>1989</v>
      </c>
      <c r="B27" t="s">
        <v>760</v>
      </c>
    </row>
    <row r="28" spans="1:2" ht="12.75">
      <c r="A28">
        <v>1988</v>
      </c>
      <c r="B28" t="s">
        <v>760</v>
      </c>
    </row>
    <row r="29" spans="1:2" ht="12.75">
      <c r="A29">
        <v>1987</v>
      </c>
      <c r="B29" t="s">
        <v>760</v>
      </c>
    </row>
    <row r="30" spans="1:2" ht="12.75">
      <c r="A30">
        <v>1986</v>
      </c>
      <c r="B30" t="s">
        <v>760</v>
      </c>
    </row>
    <row r="31" spans="1:2" ht="12.75">
      <c r="A31">
        <v>1985</v>
      </c>
      <c r="B31" t="s">
        <v>760</v>
      </c>
    </row>
    <row r="32" spans="1:2" ht="12.75">
      <c r="A32">
        <v>1984</v>
      </c>
      <c r="B32" t="s">
        <v>760</v>
      </c>
    </row>
    <row r="33" spans="1:2" ht="12.75">
      <c r="A33">
        <v>1983</v>
      </c>
      <c r="B33" t="s">
        <v>760</v>
      </c>
    </row>
    <row r="34" spans="1:2" ht="12.75">
      <c r="A34">
        <v>1982</v>
      </c>
      <c r="B34" t="s">
        <v>760</v>
      </c>
    </row>
    <row r="35" spans="1:2" ht="12.75">
      <c r="A35">
        <v>1981</v>
      </c>
      <c r="B35" t="s">
        <v>760</v>
      </c>
    </row>
    <row r="36" spans="1:2" ht="12.75">
      <c r="A36">
        <v>1980</v>
      </c>
      <c r="B36" t="s">
        <v>760</v>
      </c>
    </row>
    <row r="37" spans="1:2" ht="12.75">
      <c r="A37">
        <v>1979</v>
      </c>
      <c r="B37" t="s">
        <v>760</v>
      </c>
    </row>
    <row r="38" spans="1:2" ht="12.75">
      <c r="A38">
        <v>1978</v>
      </c>
      <c r="B38" t="s">
        <v>760</v>
      </c>
    </row>
    <row r="39" spans="1:2" ht="12.75">
      <c r="A39">
        <v>1977</v>
      </c>
      <c r="B39" t="s">
        <v>760</v>
      </c>
    </row>
    <row r="40" spans="1:2" ht="12.75">
      <c r="A40">
        <v>1976</v>
      </c>
      <c r="B40" t="s">
        <v>760</v>
      </c>
    </row>
    <row r="41" spans="1:2" ht="12.75">
      <c r="A41">
        <v>1975</v>
      </c>
      <c r="B41" t="s">
        <v>760</v>
      </c>
    </row>
    <row r="42" spans="1:2" ht="12.75">
      <c r="A42">
        <v>1974</v>
      </c>
      <c r="B42" t="s">
        <v>760</v>
      </c>
    </row>
    <row r="43" spans="1:3" ht="12.75">
      <c r="A43" s="123" t="str">
        <f>'Kat.'!A3</f>
        <v>Muži 40 – 49:</v>
      </c>
      <c r="B43" s="123" t="str">
        <f>'Kat.'!B3</f>
        <v>(RN 1973 – 1964)</v>
      </c>
      <c r="C43" s="123" t="str">
        <f>'Kat.'!C3</f>
        <v>MB</v>
      </c>
    </row>
    <row r="44" spans="1:2" ht="12.75">
      <c r="A44">
        <v>1973</v>
      </c>
      <c r="B44" t="s">
        <v>763</v>
      </c>
    </row>
    <row r="45" spans="1:2" ht="12.75">
      <c r="A45">
        <v>1972</v>
      </c>
      <c r="B45" t="s">
        <v>763</v>
      </c>
    </row>
    <row r="46" spans="1:2" ht="12.75">
      <c r="A46">
        <v>1971</v>
      </c>
      <c r="B46" t="s">
        <v>763</v>
      </c>
    </row>
    <row r="47" spans="1:2" ht="12.75">
      <c r="A47">
        <v>1970</v>
      </c>
      <c r="B47" t="s">
        <v>763</v>
      </c>
    </row>
    <row r="48" spans="1:2" ht="12.75">
      <c r="A48">
        <v>1969</v>
      </c>
      <c r="B48" t="s">
        <v>763</v>
      </c>
    </row>
    <row r="49" spans="1:2" ht="12.75">
      <c r="A49">
        <v>1968</v>
      </c>
      <c r="B49" t="s">
        <v>763</v>
      </c>
    </row>
    <row r="50" spans="1:2" ht="12.75">
      <c r="A50">
        <v>1967</v>
      </c>
      <c r="B50" t="s">
        <v>763</v>
      </c>
    </row>
    <row r="51" spans="1:2" ht="12.75">
      <c r="A51">
        <v>1966</v>
      </c>
      <c r="B51" t="s">
        <v>763</v>
      </c>
    </row>
    <row r="52" spans="1:2" ht="12.75">
      <c r="A52">
        <v>1965</v>
      </c>
      <c r="B52" t="s">
        <v>763</v>
      </c>
    </row>
    <row r="53" spans="1:2" ht="12.75">
      <c r="A53">
        <v>1964</v>
      </c>
      <c r="B53" t="s">
        <v>763</v>
      </c>
    </row>
    <row r="54" spans="1:3" ht="12.75">
      <c r="A54" s="123" t="str">
        <f>'Kat.'!A4</f>
        <v>Muži 50 – 59:</v>
      </c>
      <c r="B54" s="123" t="str">
        <f>'Kat.'!B4</f>
        <v>(RN 1963 – 1954)</v>
      </c>
      <c r="C54" s="123" t="str">
        <f>'Kat.'!C4</f>
        <v>MC</v>
      </c>
    </row>
    <row r="55" spans="1:2" ht="12.75">
      <c r="A55">
        <v>1963</v>
      </c>
      <c r="B55" t="s">
        <v>766</v>
      </c>
    </row>
    <row r="56" spans="1:2" ht="12.75">
      <c r="A56">
        <v>1962</v>
      </c>
      <c r="B56" t="s">
        <v>766</v>
      </c>
    </row>
    <row r="57" spans="1:2" ht="12.75">
      <c r="A57">
        <v>1961</v>
      </c>
      <c r="B57" t="s">
        <v>766</v>
      </c>
    </row>
    <row r="58" spans="1:2" ht="12.75">
      <c r="A58">
        <v>1960</v>
      </c>
      <c r="B58" t="s">
        <v>766</v>
      </c>
    </row>
    <row r="59" spans="1:2" ht="12.75">
      <c r="A59" s="2">
        <v>1959</v>
      </c>
      <c r="B59" t="s">
        <v>766</v>
      </c>
    </row>
    <row r="60" spans="1:2" ht="12.75">
      <c r="A60" s="2">
        <v>1958</v>
      </c>
      <c r="B60" t="s">
        <v>766</v>
      </c>
    </row>
    <row r="61" spans="1:2" ht="12.75">
      <c r="A61" s="2">
        <v>1957</v>
      </c>
      <c r="B61" t="s">
        <v>766</v>
      </c>
    </row>
    <row r="62" spans="1:2" ht="12.75">
      <c r="A62" s="2">
        <v>1956</v>
      </c>
      <c r="B62" t="s">
        <v>766</v>
      </c>
    </row>
    <row r="63" spans="1:2" ht="12.75">
      <c r="A63" s="2">
        <v>1955</v>
      </c>
      <c r="B63" t="s">
        <v>766</v>
      </c>
    </row>
    <row r="64" spans="1:2" ht="12.75">
      <c r="A64" s="2">
        <v>1954</v>
      </c>
      <c r="B64" t="s">
        <v>766</v>
      </c>
    </row>
    <row r="65" spans="1:3" ht="12.75">
      <c r="A65" s="123" t="str">
        <f>'Kat.'!A5</f>
        <v>Muži nad 60: </v>
      </c>
      <c r="B65" s="123" t="str">
        <f>'Kat.'!B5</f>
        <v>(RN 1953 a méně)</v>
      </c>
      <c r="C65" s="123" t="str">
        <f>'Kat.'!C5</f>
        <v>MD</v>
      </c>
    </row>
    <row r="66" spans="1:2" ht="12.75">
      <c r="A66" s="2">
        <v>1953</v>
      </c>
      <c r="B66" t="s">
        <v>769</v>
      </c>
    </row>
    <row r="67" spans="1:2" ht="12.75">
      <c r="A67" s="2">
        <v>1952</v>
      </c>
      <c r="B67" t="s">
        <v>769</v>
      </c>
    </row>
    <row r="68" spans="1:2" ht="12.75">
      <c r="A68" s="2">
        <v>1951</v>
      </c>
      <c r="B68" t="s">
        <v>769</v>
      </c>
    </row>
    <row r="69" spans="1:2" ht="12.75">
      <c r="A69" s="2">
        <v>1950</v>
      </c>
      <c r="B69" t="s">
        <v>769</v>
      </c>
    </row>
    <row r="70" spans="1:2" ht="12.75">
      <c r="A70" s="2">
        <v>1949</v>
      </c>
      <c r="B70" t="s">
        <v>769</v>
      </c>
    </row>
    <row r="71" spans="1:2" ht="12.75">
      <c r="A71" s="2">
        <v>1948</v>
      </c>
      <c r="B71" t="s">
        <v>769</v>
      </c>
    </row>
    <row r="72" spans="1:2" ht="12.75">
      <c r="A72" s="2">
        <v>1947</v>
      </c>
      <c r="B72" t="s">
        <v>769</v>
      </c>
    </row>
    <row r="73" spans="1:2" ht="12.75">
      <c r="A73" s="2">
        <v>1946</v>
      </c>
      <c r="B73" t="s">
        <v>769</v>
      </c>
    </row>
    <row r="74" spans="1:2" ht="12.75">
      <c r="A74" s="2">
        <v>1945</v>
      </c>
      <c r="B74" t="s">
        <v>769</v>
      </c>
    </row>
    <row r="75" spans="1:2" ht="12.75">
      <c r="A75" s="2">
        <v>1944</v>
      </c>
      <c r="B75" t="s">
        <v>769</v>
      </c>
    </row>
    <row r="76" spans="1:2" ht="12.75">
      <c r="A76" s="2">
        <v>1943</v>
      </c>
      <c r="B76" t="s">
        <v>769</v>
      </c>
    </row>
    <row r="77" spans="1:2" ht="12.75">
      <c r="A77" s="2">
        <v>1942</v>
      </c>
      <c r="B77" t="s">
        <v>769</v>
      </c>
    </row>
    <row r="78" spans="1:2" ht="12.75">
      <c r="A78" s="2">
        <v>1941</v>
      </c>
      <c r="B78" t="s">
        <v>769</v>
      </c>
    </row>
    <row r="79" spans="1:2" ht="12.75">
      <c r="A79" s="2">
        <v>1940</v>
      </c>
      <c r="B79" t="s">
        <v>769</v>
      </c>
    </row>
    <row r="80" spans="1:2" ht="12.75">
      <c r="A80" s="2">
        <v>1939</v>
      </c>
      <c r="B80" t="s">
        <v>769</v>
      </c>
    </row>
    <row r="81" spans="1:2" ht="12.75">
      <c r="A81" s="2">
        <v>1938</v>
      </c>
      <c r="B81" t="s">
        <v>769</v>
      </c>
    </row>
    <row r="82" spans="1:2" ht="12.75">
      <c r="A82" s="2">
        <v>1937</v>
      </c>
      <c r="B82" t="s">
        <v>769</v>
      </c>
    </row>
    <row r="83" spans="1:2" ht="12.75">
      <c r="A83" s="2">
        <v>1936</v>
      </c>
      <c r="B83" t="s">
        <v>769</v>
      </c>
    </row>
    <row r="84" spans="1:2" ht="12.75">
      <c r="A84" s="2">
        <v>1935</v>
      </c>
      <c r="B84" t="s">
        <v>769</v>
      </c>
    </row>
    <row r="85" spans="1:2" ht="12.75">
      <c r="A85" s="2">
        <v>1934</v>
      </c>
      <c r="B85" t="s">
        <v>769</v>
      </c>
    </row>
    <row r="86" spans="1:2" ht="12.75">
      <c r="A86" s="2">
        <v>1933</v>
      </c>
      <c r="B86" t="s">
        <v>769</v>
      </c>
    </row>
    <row r="87" spans="1:2" ht="12.75">
      <c r="A87" s="2">
        <v>1932</v>
      </c>
      <c r="B87" t="s">
        <v>769</v>
      </c>
    </row>
    <row r="88" spans="1:2" ht="12.75">
      <c r="A88" s="2">
        <v>1931</v>
      </c>
      <c r="B88" t="s">
        <v>769</v>
      </c>
    </row>
    <row r="89" spans="1:2" ht="12.75">
      <c r="A89" s="2">
        <v>1930</v>
      </c>
      <c r="B89" t="s">
        <v>769</v>
      </c>
    </row>
    <row r="90" spans="1:2" ht="12.75">
      <c r="A90" s="2">
        <v>1929</v>
      </c>
      <c r="B90" t="s">
        <v>769</v>
      </c>
    </row>
    <row r="91" spans="1:2" ht="12.75">
      <c r="A91" s="2">
        <v>1928</v>
      </c>
      <c r="B91" t="s">
        <v>769</v>
      </c>
    </row>
    <row r="92" spans="1:2" ht="12.75">
      <c r="A92" s="2">
        <v>1927</v>
      </c>
      <c r="B92" t="s">
        <v>769</v>
      </c>
    </row>
    <row r="93" spans="1:2" ht="12.75">
      <c r="A93" s="2">
        <v>1926</v>
      </c>
      <c r="B93" t="s">
        <v>769</v>
      </c>
    </row>
    <row r="94" spans="1:2" ht="12.75">
      <c r="A94" s="2">
        <v>1925</v>
      </c>
      <c r="B94" t="s">
        <v>769</v>
      </c>
    </row>
    <row r="95" spans="1:2" ht="12.75">
      <c r="A95" s="2">
        <v>1924</v>
      </c>
      <c r="B95" t="s">
        <v>769</v>
      </c>
    </row>
    <row r="96" spans="1:2" ht="12.75">
      <c r="A96" s="2">
        <v>1923</v>
      </c>
      <c r="B96" t="s">
        <v>769</v>
      </c>
    </row>
    <row r="97" spans="1:2" ht="12.75">
      <c r="A97" s="2">
        <v>1922</v>
      </c>
      <c r="B97" t="s">
        <v>769</v>
      </c>
    </row>
    <row r="98" spans="1:2" ht="12.75">
      <c r="A98" s="2">
        <v>1921</v>
      </c>
      <c r="B98" t="s">
        <v>769</v>
      </c>
    </row>
    <row r="99" spans="1:2" ht="12.75">
      <c r="A99" s="2">
        <v>1920</v>
      </c>
      <c r="B99" t="s">
        <v>769</v>
      </c>
    </row>
    <row r="100" spans="1:2" ht="12.75">
      <c r="A100" s="2">
        <v>1919</v>
      </c>
      <c r="B100" t="s">
        <v>769</v>
      </c>
    </row>
    <row r="101" spans="1:2" ht="12.75">
      <c r="A101" s="2">
        <v>1918</v>
      </c>
      <c r="B101" t="s">
        <v>769</v>
      </c>
    </row>
    <row r="102" spans="1:2" ht="12.75">
      <c r="A102" s="2">
        <v>1917</v>
      </c>
      <c r="B102" t="s">
        <v>769</v>
      </c>
    </row>
    <row r="103" spans="1:2" ht="12.75">
      <c r="A103" s="2">
        <v>1916</v>
      </c>
      <c r="B103" t="s">
        <v>769</v>
      </c>
    </row>
    <row r="104" spans="1:2" ht="12.75">
      <c r="A104" s="2">
        <v>1915</v>
      </c>
      <c r="B104" t="s">
        <v>769</v>
      </c>
    </row>
    <row r="105" spans="1:2" ht="12.75">
      <c r="A105" s="2">
        <v>1914</v>
      </c>
      <c r="B105" t="s">
        <v>769</v>
      </c>
    </row>
    <row r="106" spans="1:2" ht="12.75">
      <c r="A106" s="2">
        <v>1913</v>
      </c>
      <c r="B106" t="s">
        <v>769</v>
      </c>
    </row>
    <row r="107" spans="1:2" ht="12.75">
      <c r="A107" s="2">
        <v>1912</v>
      </c>
      <c r="B107" t="s">
        <v>769</v>
      </c>
    </row>
    <row r="108" spans="1:2" ht="12.75">
      <c r="A108" s="2">
        <v>1911</v>
      </c>
      <c r="B108" t="s">
        <v>769</v>
      </c>
    </row>
    <row r="109" spans="1:2" ht="12.75">
      <c r="A109" s="2">
        <v>1910</v>
      </c>
      <c r="B109" t="s">
        <v>769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="70" zoomScaleNormal="90" zoomScaleSheetLayoutView="70" workbookViewId="0" topLeftCell="A1">
      <selection activeCell="A56" sqref="A56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22" t="str">
        <f>'RN HZM'!A1</f>
        <v>Rozsah kategorií 2013 závod</v>
      </c>
      <c r="B1" s="56"/>
    </row>
    <row r="2" spans="1:3" ht="12.75">
      <c r="A2" s="123" t="str">
        <f>'Kat.'!A6</f>
        <v>Ženy do 34</v>
      </c>
      <c r="B2" s="123" t="str">
        <f>'Kat.'!B6</f>
        <v>(RN 1979 a mladší)</v>
      </c>
      <c r="C2" s="123" t="str">
        <f>'Kat.'!C6</f>
        <v>ŽA</v>
      </c>
    </row>
    <row r="3" spans="1:2" ht="12.75">
      <c r="A3">
        <v>2013</v>
      </c>
      <c r="B3" t="s">
        <v>772</v>
      </c>
    </row>
    <row r="4" spans="1:2" ht="12.75">
      <c r="A4">
        <v>2012</v>
      </c>
      <c r="B4" t="s">
        <v>772</v>
      </c>
    </row>
    <row r="5" spans="1:2" ht="12.75">
      <c r="A5">
        <v>2011</v>
      </c>
      <c r="B5" t="s">
        <v>772</v>
      </c>
    </row>
    <row r="6" spans="1:2" ht="12.75">
      <c r="A6">
        <v>2010</v>
      </c>
      <c r="B6" t="s">
        <v>772</v>
      </c>
    </row>
    <row r="7" spans="1:2" ht="12.75">
      <c r="A7">
        <v>2009</v>
      </c>
      <c r="B7" t="s">
        <v>772</v>
      </c>
    </row>
    <row r="8" spans="1:2" ht="12.75">
      <c r="A8">
        <v>2008</v>
      </c>
      <c r="B8" t="s">
        <v>772</v>
      </c>
    </row>
    <row r="9" spans="1:2" ht="12.75">
      <c r="A9">
        <v>2007</v>
      </c>
      <c r="B9" t="s">
        <v>772</v>
      </c>
    </row>
    <row r="10" spans="1:2" ht="12.75">
      <c r="A10">
        <v>2006</v>
      </c>
      <c r="B10" t="s">
        <v>772</v>
      </c>
    </row>
    <row r="11" spans="1:2" ht="12.75">
      <c r="A11">
        <v>2005</v>
      </c>
      <c r="B11" t="s">
        <v>772</v>
      </c>
    </row>
    <row r="12" spans="1:2" ht="12.75">
      <c r="A12">
        <v>2004</v>
      </c>
      <c r="B12" t="s">
        <v>772</v>
      </c>
    </row>
    <row r="13" spans="1:2" ht="12.75">
      <c r="A13">
        <v>2003</v>
      </c>
      <c r="B13" t="s">
        <v>772</v>
      </c>
    </row>
    <row r="14" spans="1:2" ht="12.75">
      <c r="A14">
        <v>2002</v>
      </c>
      <c r="B14" t="s">
        <v>772</v>
      </c>
    </row>
    <row r="15" spans="1:2" ht="12.75">
      <c r="A15">
        <v>2001</v>
      </c>
      <c r="B15" t="s">
        <v>772</v>
      </c>
    </row>
    <row r="16" spans="1:2" ht="12.75">
      <c r="A16">
        <v>2000</v>
      </c>
      <c r="B16" t="s">
        <v>772</v>
      </c>
    </row>
    <row r="17" spans="1:2" ht="12.75">
      <c r="A17">
        <v>1999</v>
      </c>
      <c r="B17" t="s">
        <v>772</v>
      </c>
    </row>
    <row r="18" spans="1:2" ht="12.75">
      <c r="A18">
        <v>1998</v>
      </c>
      <c r="B18" t="s">
        <v>772</v>
      </c>
    </row>
    <row r="19" spans="1:2" ht="12.75">
      <c r="A19">
        <v>1997</v>
      </c>
      <c r="B19" t="s">
        <v>772</v>
      </c>
    </row>
    <row r="20" spans="1:2" ht="12.75">
      <c r="A20">
        <v>1996</v>
      </c>
      <c r="B20" t="s">
        <v>772</v>
      </c>
    </row>
    <row r="21" spans="1:2" ht="12.75">
      <c r="A21">
        <v>1995</v>
      </c>
      <c r="B21" t="s">
        <v>772</v>
      </c>
    </row>
    <row r="22" spans="1:2" ht="12.75">
      <c r="A22">
        <v>1994</v>
      </c>
      <c r="B22" t="s">
        <v>772</v>
      </c>
    </row>
    <row r="23" spans="1:2" ht="12.75">
      <c r="A23">
        <v>1993</v>
      </c>
      <c r="B23" t="s">
        <v>772</v>
      </c>
    </row>
    <row r="24" spans="1:2" ht="12.75">
      <c r="A24">
        <v>1992</v>
      </c>
      <c r="B24" t="s">
        <v>772</v>
      </c>
    </row>
    <row r="25" spans="1:2" ht="12.75">
      <c r="A25">
        <v>1991</v>
      </c>
      <c r="B25" t="s">
        <v>772</v>
      </c>
    </row>
    <row r="26" spans="1:2" ht="12.75">
      <c r="A26">
        <v>1990</v>
      </c>
      <c r="B26" t="s">
        <v>772</v>
      </c>
    </row>
    <row r="27" spans="1:2" ht="12.75">
      <c r="A27">
        <v>1989</v>
      </c>
      <c r="B27" t="s">
        <v>772</v>
      </c>
    </row>
    <row r="28" spans="1:2" ht="12.75">
      <c r="A28">
        <v>1988</v>
      </c>
      <c r="B28" t="s">
        <v>772</v>
      </c>
    </row>
    <row r="29" spans="1:2" ht="12.75">
      <c r="A29">
        <v>1987</v>
      </c>
      <c r="B29" t="s">
        <v>772</v>
      </c>
    </row>
    <row r="30" spans="1:2" ht="12.75">
      <c r="A30">
        <v>1986</v>
      </c>
      <c r="B30" t="s">
        <v>772</v>
      </c>
    </row>
    <row r="31" spans="1:2" ht="12.75">
      <c r="A31">
        <v>1985</v>
      </c>
      <c r="B31" t="s">
        <v>772</v>
      </c>
    </row>
    <row r="32" spans="1:2" ht="12.75">
      <c r="A32">
        <v>1984</v>
      </c>
      <c r="B32" t="s">
        <v>772</v>
      </c>
    </row>
    <row r="33" spans="1:2" ht="12.75">
      <c r="A33">
        <v>1983</v>
      </c>
      <c r="B33" t="s">
        <v>772</v>
      </c>
    </row>
    <row r="34" spans="1:2" ht="12.75">
      <c r="A34">
        <v>1982</v>
      </c>
      <c r="B34" t="s">
        <v>772</v>
      </c>
    </row>
    <row r="35" spans="1:2" ht="12.75">
      <c r="A35">
        <v>1981</v>
      </c>
      <c r="B35" t="s">
        <v>772</v>
      </c>
    </row>
    <row r="36" spans="1:2" ht="12.75">
      <c r="A36">
        <v>1980</v>
      </c>
      <c r="B36" t="s">
        <v>772</v>
      </c>
    </row>
    <row r="37" spans="1:2" ht="12.75">
      <c r="A37">
        <v>1979</v>
      </c>
      <c r="B37" t="s">
        <v>772</v>
      </c>
    </row>
    <row r="38" spans="1:3" ht="12.75">
      <c r="A38" s="123" t="str">
        <f>'Kat.'!A7</f>
        <v>Ženy nad 35</v>
      </c>
      <c r="B38" s="123" t="str">
        <f>'Kat.'!B7</f>
        <v>(RN 1978 a méně)</v>
      </c>
      <c r="C38" s="123" t="str">
        <f>'Kat.'!C7</f>
        <v>ŽB</v>
      </c>
    </row>
    <row r="39" spans="1:2" ht="12.75">
      <c r="A39">
        <v>1978</v>
      </c>
      <c r="B39" t="s">
        <v>775</v>
      </c>
    </row>
    <row r="40" spans="1:2" ht="12.75">
      <c r="A40">
        <v>1977</v>
      </c>
      <c r="B40" t="s">
        <v>775</v>
      </c>
    </row>
    <row r="41" spans="1:2" ht="12.75">
      <c r="A41">
        <v>1976</v>
      </c>
      <c r="B41" t="s">
        <v>775</v>
      </c>
    </row>
    <row r="42" spans="1:2" ht="12.75">
      <c r="A42">
        <v>1975</v>
      </c>
      <c r="B42" t="s">
        <v>775</v>
      </c>
    </row>
    <row r="43" spans="1:2" ht="12.75">
      <c r="A43">
        <v>1974</v>
      </c>
      <c r="B43" t="s">
        <v>775</v>
      </c>
    </row>
    <row r="44" spans="1:2" ht="12.75">
      <c r="A44">
        <v>1973</v>
      </c>
      <c r="B44" t="s">
        <v>775</v>
      </c>
    </row>
    <row r="45" spans="1:2" ht="12.75">
      <c r="A45" s="124">
        <f>'RN HZM'!A4</f>
        <v>2012</v>
      </c>
      <c r="B45" t="s">
        <v>775</v>
      </c>
    </row>
    <row r="46" spans="1:2" ht="12.75">
      <c r="A46">
        <v>1972</v>
      </c>
      <c r="B46" t="s">
        <v>775</v>
      </c>
    </row>
    <row r="47" spans="1:2" ht="12.75">
      <c r="A47">
        <v>1971</v>
      </c>
      <c r="B47" t="s">
        <v>775</v>
      </c>
    </row>
    <row r="48" spans="1:2" ht="12.75">
      <c r="A48">
        <v>1970</v>
      </c>
      <c r="B48" t="s">
        <v>775</v>
      </c>
    </row>
    <row r="49" spans="1:2" ht="12.75">
      <c r="A49">
        <v>1969</v>
      </c>
      <c r="B49" t="s">
        <v>775</v>
      </c>
    </row>
    <row r="50" spans="1:2" ht="12.75">
      <c r="A50">
        <v>1968</v>
      </c>
      <c r="B50" t="s">
        <v>775</v>
      </c>
    </row>
    <row r="51" spans="1:2" ht="12.75">
      <c r="A51">
        <v>1967</v>
      </c>
      <c r="B51" t="s">
        <v>775</v>
      </c>
    </row>
    <row r="52" spans="1:2" ht="12.75">
      <c r="A52">
        <v>1966</v>
      </c>
      <c r="B52" t="s">
        <v>775</v>
      </c>
    </row>
    <row r="53" spans="1:2" ht="12.75">
      <c r="A53">
        <v>1965</v>
      </c>
      <c r="B53" t="s">
        <v>775</v>
      </c>
    </row>
    <row r="54" spans="1:2" ht="12.75">
      <c r="A54">
        <v>1964</v>
      </c>
      <c r="B54" t="s">
        <v>775</v>
      </c>
    </row>
    <row r="55" spans="1:2" ht="12.75">
      <c r="A55">
        <v>1963</v>
      </c>
      <c r="B55" t="s">
        <v>775</v>
      </c>
    </row>
    <row r="56" spans="1:2" ht="12.75">
      <c r="A56">
        <v>1962</v>
      </c>
      <c r="B56" t="s">
        <v>775</v>
      </c>
    </row>
    <row r="57" spans="1:2" ht="12.75">
      <c r="A57">
        <v>1961</v>
      </c>
      <c r="B57" t="s">
        <v>775</v>
      </c>
    </row>
    <row r="58" spans="1:2" ht="12.75">
      <c r="A58">
        <v>1960</v>
      </c>
      <c r="B58" t="s">
        <v>775</v>
      </c>
    </row>
    <row r="59" spans="1:2" ht="12.75">
      <c r="A59">
        <v>1959</v>
      </c>
      <c r="B59" t="s">
        <v>775</v>
      </c>
    </row>
    <row r="60" spans="1:2" ht="12.75">
      <c r="A60">
        <v>1958</v>
      </c>
      <c r="B60" t="s">
        <v>775</v>
      </c>
    </row>
    <row r="61" spans="1:2" ht="12.75">
      <c r="A61">
        <v>1957</v>
      </c>
      <c r="B61" t="s">
        <v>775</v>
      </c>
    </row>
    <row r="62" spans="1:2" ht="12.75">
      <c r="A62">
        <v>1956</v>
      </c>
      <c r="B62" t="s">
        <v>775</v>
      </c>
    </row>
    <row r="63" spans="1:2" ht="12.75">
      <c r="A63">
        <v>1955</v>
      </c>
      <c r="B63" t="s">
        <v>775</v>
      </c>
    </row>
    <row r="64" spans="1:2" ht="12.75">
      <c r="A64">
        <v>1954</v>
      </c>
      <c r="B64" t="s">
        <v>775</v>
      </c>
    </row>
    <row r="65" spans="1:2" ht="12.75">
      <c r="A65">
        <v>1953</v>
      </c>
      <c r="B65" t="s">
        <v>775</v>
      </c>
    </row>
    <row r="66" spans="1:2" ht="12.75">
      <c r="A66">
        <v>1952</v>
      </c>
      <c r="B66" t="s">
        <v>775</v>
      </c>
    </row>
    <row r="67" spans="1:2" ht="12.75">
      <c r="A67">
        <v>1951</v>
      </c>
      <c r="B67" t="s">
        <v>775</v>
      </c>
    </row>
    <row r="68" spans="1:2" ht="12.75">
      <c r="A68">
        <v>1950</v>
      </c>
      <c r="B68" t="s">
        <v>775</v>
      </c>
    </row>
    <row r="69" spans="1:2" ht="12.75">
      <c r="A69">
        <v>1949</v>
      </c>
      <c r="B69" t="s">
        <v>775</v>
      </c>
    </row>
    <row r="70" spans="1:2" ht="12.75">
      <c r="A70">
        <v>1948</v>
      </c>
      <c r="B70" t="s">
        <v>775</v>
      </c>
    </row>
    <row r="71" spans="1:2" ht="12.75">
      <c r="A71">
        <v>1947</v>
      </c>
      <c r="B71" t="s">
        <v>775</v>
      </c>
    </row>
    <row r="72" spans="1:2" ht="12.75">
      <c r="A72">
        <v>1946</v>
      </c>
      <c r="B72" t="s">
        <v>775</v>
      </c>
    </row>
    <row r="73" spans="1:2" ht="12.75">
      <c r="A73">
        <v>1945</v>
      </c>
      <c r="B73" t="s">
        <v>775</v>
      </c>
    </row>
    <row r="74" spans="1:2" ht="12.75">
      <c r="A74">
        <v>1944</v>
      </c>
      <c r="B74" t="s">
        <v>775</v>
      </c>
    </row>
    <row r="75" spans="1:2" ht="12.75">
      <c r="A75">
        <v>1943</v>
      </c>
      <c r="B75" t="s">
        <v>775</v>
      </c>
    </row>
    <row r="76" spans="1:2" ht="12.75">
      <c r="A76">
        <v>1942</v>
      </c>
      <c r="B76" t="s">
        <v>775</v>
      </c>
    </row>
    <row r="77" spans="1:2" ht="12.75">
      <c r="A77">
        <v>1941</v>
      </c>
      <c r="B77" t="s">
        <v>775</v>
      </c>
    </row>
    <row r="78" spans="1:2" ht="12.75">
      <c r="A78">
        <v>1940</v>
      </c>
      <c r="B78" t="s">
        <v>775</v>
      </c>
    </row>
    <row r="79" spans="1:2" ht="12.75">
      <c r="A79">
        <v>1939</v>
      </c>
      <c r="B79" t="s">
        <v>775</v>
      </c>
    </row>
    <row r="80" spans="1:2" ht="12.75">
      <c r="A80">
        <v>1938</v>
      </c>
      <c r="B80" t="s">
        <v>775</v>
      </c>
    </row>
    <row r="81" spans="1:2" ht="12.75">
      <c r="A81">
        <v>1937</v>
      </c>
      <c r="B81" t="s">
        <v>775</v>
      </c>
    </row>
    <row r="82" spans="1:2" ht="12.75">
      <c r="A82">
        <v>1936</v>
      </c>
      <c r="B82" t="s">
        <v>775</v>
      </c>
    </row>
    <row r="83" spans="1:2" ht="12.75">
      <c r="A83">
        <v>1935</v>
      </c>
      <c r="B83" t="s">
        <v>775</v>
      </c>
    </row>
    <row r="84" spans="1:2" ht="12.75">
      <c r="A84">
        <v>1934</v>
      </c>
      <c r="B84" t="s">
        <v>775</v>
      </c>
    </row>
    <row r="85" spans="1:2" ht="12.75">
      <c r="A85">
        <v>1933</v>
      </c>
      <c r="B85" t="s">
        <v>775</v>
      </c>
    </row>
    <row r="86" spans="1:2" ht="12.75">
      <c r="A86">
        <v>1932</v>
      </c>
      <c r="B86" t="s">
        <v>775</v>
      </c>
    </row>
    <row r="87" spans="1:2" ht="12.75">
      <c r="A87">
        <v>1931</v>
      </c>
      <c r="B87" t="s">
        <v>775</v>
      </c>
    </row>
    <row r="88" spans="1:2" ht="12.75">
      <c r="A88">
        <v>1930</v>
      </c>
      <c r="B88" t="s">
        <v>775</v>
      </c>
    </row>
    <row r="89" spans="1:2" ht="12.75">
      <c r="A89">
        <v>1929</v>
      </c>
      <c r="B89" t="s">
        <v>775</v>
      </c>
    </row>
    <row r="90" spans="1:2" ht="12.75">
      <c r="A90">
        <v>1928</v>
      </c>
      <c r="B90" t="s">
        <v>775</v>
      </c>
    </row>
    <row r="91" spans="1:2" ht="12.75">
      <c r="A91">
        <v>1927</v>
      </c>
      <c r="B91" t="s">
        <v>775</v>
      </c>
    </row>
    <row r="92" spans="1:2" ht="12.75">
      <c r="A92">
        <v>1926</v>
      </c>
      <c r="B92" t="s">
        <v>775</v>
      </c>
    </row>
    <row r="93" spans="1:2" ht="12.75">
      <c r="A93">
        <v>1925</v>
      </c>
      <c r="B93" t="s">
        <v>775</v>
      </c>
    </row>
    <row r="94" spans="1:2" ht="12.75">
      <c r="A94">
        <v>1924</v>
      </c>
      <c r="B94" t="s">
        <v>775</v>
      </c>
    </row>
    <row r="95" spans="1:2" ht="12.75">
      <c r="A95">
        <v>1923</v>
      </c>
      <c r="B95" t="s">
        <v>775</v>
      </c>
    </row>
    <row r="96" spans="1:2" ht="12.75">
      <c r="A96">
        <v>1922</v>
      </c>
      <c r="B96" t="s">
        <v>775</v>
      </c>
    </row>
    <row r="97" spans="1:2" ht="12.75">
      <c r="A97">
        <v>1921</v>
      </c>
      <c r="B97" t="s">
        <v>775</v>
      </c>
    </row>
    <row r="98" spans="1:2" ht="12.75">
      <c r="A98">
        <v>1920</v>
      </c>
      <c r="B98" t="s">
        <v>775</v>
      </c>
    </row>
    <row r="99" spans="1:2" ht="12.75">
      <c r="A99">
        <v>1919</v>
      </c>
      <c r="B99" t="s">
        <v>775</v>
      </c>
    </row>
    <row r="100" spans="1:2" ht="12.75">
      <c r="A100">
        <v>1918</v>
      </c>
      <c r="B100" t="s">
        <v>775</v>
      </c>
    </row>
    <row r="101" spans="1:2" ht="12.75">
      <c r="A101">
        <v>1917</v>
      </c>
      <c r="B101" t="s">
        <v>775</v>
      </c>
    </row>
    <row r="102" spans="1:2" ht="12.75">
      <c r="A102">
        <v>1916</v>
      </c>
      <c r="B102" t="s">
        <v>775</v>
      </c>
    </row>
    <row r="103" spans="1:2" ht="12.75">
      <c r="A103">
        <v>1915</v>
      </c>
      <c r="B103" t="s">
        <v>775</v>
      </c>
    </row>
    <row r="104" spans="1:2" ht="12.75">
      <c r="A104">
        <v>1914</v>
      </c>
      <c r="B104" t="s">
        <v>775</v>
      </c>
    </row>
    <row r="105" spans="1:2" ht="12.75">
      <c r="A105">
        <v>1913</v>
      </c>
      <c r="B105" t="s">
        <v>775</v>
      </c>
    </row>
    <row r="106" spans="1:2" ht="12.75">
      <c r="A106">
        <v>1912</v>
      </c>
      <c r="B106" t="s">
        <v>775</v>
      </c>
    </row>
    <row r="107" spans="1:2" ht="12.75">
      <c r="A107">
        <v>1911</v>
      </c>
      <c r="B107" t="s">
        <v>775</v>
      </c>
    </row>
    <row r="108" spans="1:2" ht="12.75">
      <c r="A108">
        <v>1910</v>
      </c>
      <c r="B108" t="s">
        <v>775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70" zoomScaleNormal="90" zoomScaleSheetLayoutView="70" workbookViewId="0" topLeftCell="A1">
      <selection activeCell="B44" sqref="B44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22" t="str">
        <f>'Kat.'!A9</f>
        <v>Rozsah kategorií ZBP 2013/2014</v>
      </c>
      <c r="B1" s="56"/>
      <c r="C1" s="56"/>
    </row>
    <row r="2" spans="1:3" ht="12.75">
      <c r="A2" s="123" t="str">
        <f>'Kat.'!A10</f>
        <v>Muži do 39:</v>
      </c>
      <c r="B2" s="123" t="str">
        <f>'Kat.'!B10</f>
        <v>(RN 1974 a mladší)</v>
      </c>
      <c r="C2" s="123" t="str">
        <f>'Kat.'!C10</f>
        <v>MA</v>
      </c>
    </row>
    <row r="3" spans="1:2" ht="12.75">
      <c r="A3">
        <v>2013</v>
      </c>
      <c r="B3" t="s">
        <v>760</v>
      </c>
    </row>
    <row r="4" spans="1:2" ht="12.75">
      <c r="A4">
        <v>2012</v>
      </c>
      <c r="B4" t="s">
        <v>760</v>
      </c>
    </row>
    <row r="5" spans="1:2" ht="12.75">
      <c r="A5">
        <v>2011</v>
      </c>
      <c r="B5" t="s">
        <v>760</v>
      </c>
    </row>
    <row r="6" spans="1:2" ht="12.75">
      <c r="A6">
        <v>2010</v>
      </c>
      <c r="B6" t="s">
        <v>760</v>
      </c>
    </row>
    <row r="7" spans="1:2" ht="12.75">
      <c r="A7">
        <v>2009</v>
      </c>
      <c r="B7" t="s">
        <v>760</v>
      </c>
    </row>
    <row r="8" spans="1:2" ht="12.75">
      <c r="A8">
        <v>2008</v>
      </c>
      <c r="B8" t="s">
        <v>760</v>
      </c>
    </row>
    <row r="9" spans="1:2" ht="12.75">
      <c r="A9">
        <v>2007</v>
      </c>
      <c r="B9" t="s">
        <v>760</v>
      </c>
    </row>
    <row r="10" spans="1:2" ht="12.75">
      <c r="A10">
        <v>2006</v>
      </c>
      <c r="B10" t="s">
        <v>760</v>
      </c>
    </row>
    <row r="11" spans="1:2" ht="12.75">
      <c r="A11">
        <v>2005</v>
      </c>
      <c r="B11" t="s">
        <v>760</v>
      </c>
    </row>
    <row r="12" spans="1:2" ht="12.75">
      <c r="A12">
        <v>2004</v>
      </c>
      <c r="B12" t="s">
        <v>760</v>
      </c>
    </row>
    <row r="13" spans="1:2" ht="12.75">
      <c r="A13">
        <v>2003</v>
      </c>
      <c r="B13" t="s">
        <v>760</v>
      </c>
    </row>
    <row r="14" spans="1:2" ht="12.75">
      <c r="A14">
        <v>2002</v>
      </c>
      <c r="B14" t="s">
        <v>760</v>
      </c>
    </row>
    <row r="15" spans="1:2" ht="12.75">
      <c r="A15">
        <v>2001</v>
      </c>
      <c r="B15" t="s">
        <v>760</v>
      </c>
    </row>
    <row r="16" spans="1:2" ht="12.75">
      <c r="A16">
        <v>2000</v>
      </c>
      <c r="B16" t="s">
        <v>760</v>
      </c>
    </row>
    <row r="17" spans="1:2" ht="12.75">
      <c r="A17">
        <v>1999</v>
      </c>
      <c r="B17" t="s">
        <v>760</v>
      </c>
    </row>
    <row r="18" spans="1:2" ht="12.75">
      <c r="A18">
        <v>1998</v>
      </c>
      <c r="B18" t="s">
        <v>760</v>
      </c>
    </row>
    <row r="19" spans="1:2" ht="12.75">
      <c r="A19">
        <v>1997</v>
      </c>
      <c r="B19" t="s">
        <v>760</v>
      </c>
    </row>
    <row r="20" spans="1:2" ht="12.75">
      <c r="A20">
        <v>1996</v>
      </c>
      <c r="B20" t="s">
        <v>760</v>
      </c>
    </row>
    <row r="21" spans="1:2" ht="12.75">
      <c r="A21">
        <v>1995</v>
      </c>
      <c r="B21" t="s">
        <v>760</v>
      </c>
    </row>
    <row r="22" spans="1:2" ht="12.75">
      <c r="A22">
        <v>1994</v>
      </c>
      <c r="B22" t="s">
        <v>760</v>
      </c>
    </row>
    <row r="23" spans="1:2" ht="12.75">
      <c r="A23">
        <v>1993</v>
      </c>
      <c r="B23" t="s">
        <v>760</v>
      </c>
    </row>
    <row r="24" spans="1:2" ht="12.75">
      <c r="A24">
        <v>1992</v>
      </c>
      <c r="B24" t="s">
        <v>760</v>
      </c>
    </row>
    <row r="25" spans="1:2" ht="12.75">
      <c r="A25">
        <v>1991</v>
      </c>
      <c r="B25" t="s">
        <v>760</v>
      </c>
    </row>
    <row r="26" spans="1:2" ht="12.75">
      <c r="A26">
        <v>1990</v>
      </c>
      <c r="B26" t="s">
        <v>760</v>
      </c>
    </row>
    <row r="27" spans="1:2" ht="12.75">
      <c r="A27">
        <v>1989</v>
      </c>
      <c r="B27" t="s">
        <v>760</v>
      </c>
    </row>
    <row r="28" spans="1:2" ht="12.75">
      <c r="A28">
        <v>1988</v>
      </c>
      <c r="B28" t="s">
        <v>760</v>
      </c>
    </row>
    <row r="29" spans="1:2" ht="12.75">
      <c r="A29">
        <v>1987</v>
      </c>
      <c r="B29" t="s">
        <v>760</v>
      </c>
    </row>
    <row r="30" spans="1:2" ht="12.75">
      <c r="A30">
        <v>1986</v>
      </c>
      <c r="B30" t="s">
        <v>760</v>
      </c>
    </row>
    <row r="31" spans="1:2" ht="12.75">
      <c r="A31">
        <v>1985</v>
      </c>
      <c r="B31" t="s">
        <v>760</v>
      </c>
    </row>
    <row r="32" spans="1:2" ht="12.75">
      <c r="A32">
        <v>1984</v>
      </c>
      <c r="B32" t="s">
        <v>760</v>
      </c>
    </row>
    <row r="33" spans="1:2" ht="12.75">
      <c r="A33">
        <v>1983</v>
      </c>
      <c r="B33" t="s">
        <v>760</v>
      </c>
    </row>
    <row r="34" spans="1:2" ht="12.75">
      <c r="A34">
        <v>1982</v>
      </c>
      <c r="B34" t="s">
        <v>760</v>
      </c>
    </row>
    <row r="35" spans="1:2" ht="12.75">
      <c r="A35">
        <v>1981</v>
      </c>
      <c r="B35" t="s">
        <v>760</v>
      </c>
    </row>
    <row r="36" spans="1:2" ht="12.75">
      <c r="A36">
        <v>1980</v>
      </c>
      <c r="B36" t="s">
        <v>760</v>
      </c>
    </row>
    <row r="37" spans="1:2" ht="12.75">
      <c r="A37">
        <v>1979</v>
      </c>
      <c r="B37" t="s">
        <v>760</v>
      </c>
    </row>
    <row r="38" spans="1:2" ht="12.75">
      <c r="A38">
        <v>1978</v>
      </c>
      <c r="B38" t="s">
        <v>760</v>
      </c>
    </row>
    <row r="39" spans="1:2" ht="12.75">
      <c r="A39">
        <v>1977</v>
      </c>
      <c r="B39" t="s">
        <v>760</v>
      </c>
    </row>
    <row r="40" spans="1:2" ht="12.75">
      <c r="A40">
        <v>1976</v>
      </c>
      <c r="B40" t="s">
        <v>760</v>
      </c>
    </row>
    <row r="41" spans="1:2" ht="12.75">
      <c r="A41">
        <v>1975</v>
      </c>
      <c r="B41" t="s">
        <v>760</v>
      </c>
    </row>
    <row r="42" spans="1:2" ht="12.75">
      <c r="A42">
        <v>1974</v>
      </c>
      <c r="B42" t="s">
        <v>760</v>
      </c>
    </row>
    <row r="43" spans="1:3" ht="12.75">
      <c r="A43" s="123" t="str">
        <f>'Kat.'!A11</f>
        <v>Muži 40 – 49:</v>
      </c>
      <c r="B43" s="123" t="str">
        <f>'Kat.'!B11</f>
        <v>(RN 1973 – 1964)</v>
      </c>
      <c r="C43" s="123" t="str">
        <f>'Kat.'!C11</f>
        <v>MB</v>
      </c>
    </row>
    <row r="44" spans="1:2" ht="12.75">
      <c r="A44">
        <v>1973</v>
      </c>
      <c r="B44" t="s">
        <v>763</v>
      </c>
    </row>
    <row r="45" spans="1:2" ht="12.75">
      <c r="A45">
        <v>1972</v>
      </c>
      <c r="B45" t="s">
        <v>763</v>
      </c>
    </row>
    <row r="46" spans="1:2" ht="12.75">
      <c r="A46">
        <v>1971</v>
      </c>
      <c r="B46" t="s">
        <v>763</v>
      </c>
    </row>
    <row r="47" spans="1:2" ht="12.75">
      <c r="A47">
        <v>1970</v>
      </c>
      <c r="B47" t="s">
        <v>763</v>
      </c>
    </row>
    <row r="48" spans="1:2" ht="12.75">
      <c r="A48">
        <v>1969</v>
      </c>
      <c r="B48" t="s">
        <v>763</v>
      </c>
    </row>
    <row r="49" spans="1:2" ht="12.75">
      <c r="A49">
        <v>1968</v>
      </c>
      <c r="B49" t="s">
        <v>763</v>
      </c>
    </row>
    <row r="50" spans="1:2" ht="12.75">
      <c r="A50">
        <v>1967</v>
      </c>
      <c r="B50" t="s">
        <v>763</v>
      </c>
    </row>
    <row r="51" spans="1:2" ht="12.75">
      <c r="A51">
        <v>1966</v>
      </c>
      <c r="B51" t="s">
        <v>763</v>
      </c>
    </row>
    <row r="52" spans="1:2" ht="12.75">
      <c r="A52">
        <v>1965</v>
      </c>
      <c r="B52" t="s">
        <v>763</v>
      </c>
    </row>
    <row r="53" spans="1:2" ht="12.75">
      <c r="A53">
        <v>1964</v>
      </c>
      <c r="B53" t="s">
        <v>763</v>
      </c>
    </row>
    <row r="54" spans="1:3" ht="12.75">
      <c r="A54" s="123" t="str">
        <f>'Kat.'!A12</f>
        <v>Muži 50 – 59:</v>
      </c>
      <c r="B54" s="123" t="str">
        <f>'Kat.'!B12</f>
        <v>(RN 1963 – 1954)</v>
      </c>
      <c r="C54" s="123" t="str">
        <f>'Kat.'!C12</f>
        <v>MC</v>
      </c>
    </row>
    <row r="55" spans="1:2" ht="12.75">
      <c r="A55">
        <v>1963</v>
      </c>
      <c r="B55" t="s">
        <v>766</v>
      </c>
    </row>
    <row r="56" spans="1:2" ht="12.75">
      <c r="A56">
        <v>1962</v>
      </c>
      <c r="B56" t="s">
        <v>766</v>
      </c>
    </row>
    <row r="57" spans="1:2" ht="12.75">
      <c r="A57">
        <v>1961</v>
      </c>
      <c r="B57" t="s">
        <v>766</v>
      </c>
    </row>
    <row r="58" spans="1:2" ht="12.75">
      <c r="A58">
        <v>1960</v>
      </c>
      <c r="B58" t="s">
        <v>766</v>
      </c>
    </row>
    <row r="59" spans="1:2" ht="12.75">
      <c r="A59" s="2">
        <v>1959</v>
      </c>
      <c r="B59" t="s">
        <v>766</v>
      </c>
    </row>
    <row r="60" spans="1:2" ht="12.75">
      <c r="A60" s="2">
        <v>1958</v>
      </c>
      <c r="B60" t="s">
        <v>766</v>
      </c>
    </row>
    <row r="61" spans="1:2" ht="12.75">
      <c r="A61" s="2">
        <v>1957</v>
      </c>
      <c r="B61" t="s">
        <v>766</v>
      </c>
    </row>
    <row r="62" spans="1:2" ht="12.75">
      <c r="A62" s="2">
        <v>1956</v>
      </c>
      <c r="B62" t="s">
        <v>766</v>
      </c>
    </row>
    <row r="63" spans="1:2" ht="12.75">
      <c r="A63" s="2">
        <v>1955</v>
      </c>
      <c r="B63" t="s">
        <v>766</v>
      </c>
    </row>
    <row r="64" spans="1:2" ht="12.75">
      <c r="A64" s="2">
        <v>1954</v>
      </c>
      <c r="B64" t="s">
        <v>766</v>
      </c>
    </row>
    <row r="65" spans="1:3" ht="12.75">
      <c r="A65" s="123" t="str">
        <f>'Kat.'!A13</f>
        <v>Muži nad 60: </v>
      </c>
      <c r="B65" s="123" t="str">
        <f>'Kat.'!B13</f>
        <v>(RN 1953 a méně)</v>
      </c>
      <c r="C65" s="123" t="str">
        <f>'Kat.'!C13</f>
        <v>MD</v>
      </c>
    </row>
    <row r="66" spans="1:2" ht="12.75">
      <c r="A66" s="2">
        <v>1953</v>
      </c>
      <c r="B66" t="s">
        <v>769</v>
      </c>
    </row>
    <row r="67" spans="1:2" ht="12.75">
      <c r="A67" s="2">
        <v>1952</v>
      </c>
      <c r="B67" t="s">
        <v>769</v>
      </c>
    </row>
    <row r="68" spans="1:2" ht="12.75">
      <c r="A68" s="2">
        <v>1951</v>
      </c>
      <c r="B68" t="s">
        <v>769</v>
      </c>
    </row>
    <row r="69" spans="1:2" ht="12.75">
      <c r="A69" s="2">
        <v>1950</v>
      </c>
      <c r="B69" t="s">
        <v>769</v>
      </c>
    </row>
    <row r="70" spans="1:2" ht="12.75">
      <c r="A70" s="2">
        <v>1949</v>
      </c>
      <c r="B70" t="s">
        <v>769</v>
      </c>
    </row>
    <row r="71" spans="1:2" ht="12.75">
      <c r="A71" s="2">
        <v>1948</v>
      </c>
      <c r="B71" t="s">
        <v>769</v>
      </c>
    </row>
    <row r="72" spans="1:2" ht="12.75">
      <c r="A72" s="2">
        <v>1947</v>
      </c>
      <c r="B72" t="s">
        <v>769</v>
      </c>
    </row>
    <row r="73" spans="1:2" ht="12.75">
      <c r="A73" s="2">
        <v>1946</v>
      </c>
      <c r="B73" t="s">
        <v>769</v>
      </c>
    </row>
    <row r="74" spans="1:2" ht="12.75">
      <c r="A74" s="2">
        <v>1945</v>
      </c>
      <c r="B74" t="s">
        <v>769</v>
      </c>
    </row>
    <row r="75" spans="1:2" ht="12.75">
      <c r="A75" s="2">
        <v>1944</v>
      </c>
      <c r="B75" t="s">
        <v>769</v>
      </c>
    </row>
    <row r="76" spans="1:2" ht="12.75">
      <c r="A76" s="2">
        <v>1943</v>
      </c>
      <c r="B76" t="s">
        <v>769</v>
      </c>
    </row>
    <row r="77" spans="1:2" ht="12.75">
      <c r="A77" s="2">
        <v>1942</v>
      </c>
      <c r="B77" t="s">
        <v>769</v>
      </c>
    </row>
    <row r="78" spans="1:2" ht="12.75">
      <c r="A78" s="2">
        <v>1941</v>
      </c>
      <c r="B78" t="s">
        <v>769</v>
      </c>
    </row>
    <row r="79" spans="1:2" ht="12.75">
      <c r="A79" s="2">
        <v>1940</v>
      </c>
      <c r="B79" t="s">
        <v>769</v>
      </c>
    </row>
    <row r="80" spans="1:2" ht="12.75">
      <c r="A80" s="2">
        <v>1939</v>
      </c>
      <c r="B80" t="s">
        <v>769</v>
      </c>
    </row>
    <row r="81" spans="1:2" ht="12.75">
      <c r="A81" s="2">
        <v>1938</v>
      </c>
      <c r="B81" t="s">
        <v>769</v>
      </c>
    </row>
    <row r="82" spans="1:2" ht="12.75">
      <c r="A82" s="2">
        <v>1937</v>
      </c>
      <c r="B82" t="s">
        <v>769</v>
      </c>
    </row>
    <row r="83" spans="1:2" ht="12.75">
      <c r="A83" s="2">
        <v>1936</v>
      </c>
      <c r="B83" t="s">
        <v>769</v>
      </c>
    </row>
    <row r="84" spans="1:2" ht="12.75">
      <c r="A84" s="2">
        <v>1935</v>
      </c>
      <c r="B84" t="s">
        <v>769</v>
      </c>
    </row>
    <row r="85" spans="1:2" ht="12.75">
      <c r="A85" s="2">
        <v>1934</v>
      </c>
      <c r="B85" t="s">
        <v>769</v>
      </c>
    </row>
    <row r="86" spans="1:2" ht="12.75">
      <c r="A86" s="2">
        <v>1933</v>
      </c>
      <c r="B86" t="s">
        <v>769</v>
      </c>
    </row>
    <row r="87" spans="1:2" ht="12.75">
      <c r="A87" s="2">
        <v>1932</v>
      </c>
      <c r="B87" t="s">
        <v>769</v>
      </c>
    </row>
    <row r="88" spans="1:2" ht="12.75">
      <c r="A88" s="2">
        <v>1931</v>
      </c>
      <c r="B88" t="s">
        <v>769</v>
      </c>
    </row>
    <row r="89" spans="1:2" ht="12.75">
      <c r="A89" s="2">
        <v>1930</v>
      </c>
      <c r="B89" t="s">
        <v>769</v>
      </c>
    </row>
    <row r="90" spans="1:2" ht="12.75">
      <c r="A90" s="2">
        <v>1929</v>
      </c>
      <c r="B90" t="s">
        <v>769</v>
      </c>
    </row>
    <row r="91" spans="1:2" ht="12.75">
      <c r="A91" s="2">
        <v>1928</v>
      </c>
      <c r="B91" t="s">
        <v>769</v>
      </c>
    </row>
    <row r="92" spans="1:2" ht="12.75">
      <c r="A92" s="2">
        <v>1927</v>
      </c>
      <c r="B92" t="s">
        <v>769</v>
      </c>
    </row>
    <row r="93" spans="1:2" ht="12.75">
      <c r="A93" s="2">
        <v>1926</v>
      </c>
      <c r="B93" t="s">
        <v>769</v>
      </c>
    </row>
    <row r="94" spans="1:2" ht="12.75">
      <c r="A94" s="2">
        <v>1925</v>
      </c>
      <c r="B94" t="s">
        <v>769</v>
      </c>
    </row>
    <row r="95" spans="1:2" ht="12.75">
      <c r="A95" s="2">
        <v>1924</v>
      </c>
      <c r="B95" t="s">
        <v>769</v>
      </c>
    </row>
    <row r="96" spans="1:2" ht="12.75">
      <c r="A96" s="2">
        <v>1923</v>
      </c>
      <c r="B96" t="s">
        <v>769</v>
      </c>
    </row>
    <row r="97" spans="1:2" ht="12.75">
      <c r="A97" s="2">
        <v>1922</v>
      </c>
      <c r="B97" t="s">
        <v>769</v>
      </c>
    </row>
    <row r="98" spans="1:2" ht="12.75">
      <c r="A98" s="2">
        <v>1921</v>
      </c>
      <c r="B98" t="s">
        <v>769</v>
      </c>
    </row>
    <row r="99" spans="1:2" ht="12.75">
      <c r="A99" s="2">
        <v>1920</v>
      </c>
      <c r="B99" t="s">
        <v>769</v>
      </c>
    </row>
    <row r="100" spans="1:2" ht="12.75">
      <c r="A100" s="2">
        <v>1919</v>
      </c>
      <c r="B100" t="s">
        <v>769</v>
      </c>
    </row>
    <row r="101" spans="1:2" ht="12.75">
      <c r="A101" s="2">
        <v>1918</v>
      </c>
      <c r="B101" t="s">
        <v>769</v>
      </c>
    </row>
    <row r="102" spans="1:2" ht="12.75">
      <c r="A102" s="2">
        <v>1917</v>
      </c>
      <c r="B102" t="s">
        <v>769</v>
      </c>
    </row>
    <row r="103" spans="1:2" ht="12.75">
      <c r="A103" s="2">
        <v>1916</v>
      </c>
      <c r="B103" t="s">
        <v>769</v>
      </c>
    </row>
    <row r="104" spans="1:2" ht="12.75">
      <c r="A104" s="2">
        <v>1915</v>
      </c>
      <c r="B104" t="s">
        <v>769</v>
      </c>
    </row>
    <row r="105" spans="1:2" ht="12.75">
      <c r="A105" s="2">
        <v>1914</v>
      </c>
      <c r="B105" t="s">
        <v>769</v>
      </c>
    </row>
    <row r="106" spans="1:2" ht="12.75">
      <c r="A106" s="2">
        <v>1913</v>
      </c>
      <c r="B106" t="s">
        <v>769</v>
      </c>
    </row>
    <row r="107" spans="1:2" ht="12.75">
      <c r="A107" s="2">
        <v>1912</v>
      </c>
      <c r="B107" t="s">
        <v>769</v>
      </c>
    </row>
    <row r="108" spans="1:2" ht="12.75">
      <c r="A108" s="2">
        <v>1911</v>
      </c>
      <c r="B108" t="s">
        <v>769</v>
      </c>
    </row>
    <row r="109" spans="1:2" ht="12.75">
      <c r="A109" s="2">
        <v>1910</v>
      </c>
      <c r="B109" t="s">
        <v>769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2013-11-23T10:40:31Z</cp:lastPrinted>
  <dcterms:created xsi:type="dcterms:W3CDTF">2008-11-08T15:19:06Z</dcterms:created>
  <dcterms:modified xsi:type="dcterms:W3CDTF">2013-12-26T21:13:41Z</dcterms:modified>
  <cp:category/>
  <cp:version/>
  <cp:contentType/>
  <cp:contentStatus/>
  <cp:revision>218</cp:revision>
</cp:coreProperties>
</file>