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50" activeTab="0"/>
  </bookViews>
  <sheets>
    <sheet name="Kategorie" sheetId="1" r:id="rId1"/>
    <sheet name="Absol.poř." sheetId="2" r:id="rId2"/>
    <sheet name="St.list." sheetId="3" r:id="rId3"/>
    <sheet name="Zadani_bezcu HZ + P" sheetId="4" r:id="rId4"/>
    <sheet name="Stopky" sheetId="5" r:id="rId5"/>
    <sheet name="Kat." sheetId="6" r:id="rId6"/>
    <sheet name="RN HZM" sheetId="7" r:id="rId7"/>
    <sheet name="RN HZZ" sheetId="8" r:id="rId8"/>
    <sheet name="RN ZBPM" sheetId="9" r:id="rId9"/>
    <sheet name="RN ZBPZ" sheetId="10" r:id="rId10"/>
    <sheet name="Body ZBP" sheetId="11" r:id="rId11"/>
    <sheet name="Prepocty" sheetId="12" r:id="rId12"/>
  </sheets>
  <definedNames>
    <definedName name="_xlnm.Print_Area" localSheetId="1">'Absol.poř.'!$A$1:$M$155</definedName>
    <definedName name="_xlnm.Print_Titles" localSheetId="1">'Absol.poř.'!$2:$3</definedName>
    <definedName name="_xlnm.Print_Area" localSheetId="10">'Body ZBP'!$A$1:$B$21</definedName>
    <definedName name="_xlnm.Print_Area" localSheetId="5">'Kat.'!$A$1:$C$17</definedName>
    <definedName name="_xlnm.Print_Area" localSheetId="0">'Kategorie'!$A$1:$K$165</definedName>
    <definedName name="_xlnm.Print_Titles" localSheetId="0">'Kategorie'!$3:$4</definedName>
    <definedName name="_xlnm.Print_Area" localSheetId="6">'RN HZM'!$A$1:$C$119</definedName>
    <definedName name="_xlnm.Print_Area" localSheetId="7">'RN HZZ'!$A$1:$C$130</definedName>
    <definedName name="_xlnm.Print_Area" localSheetId="8">'RN ZBPM'!$A$1:$C$113</definedName>
    <definedName name="_xlnm.Print_Area" localSheetId="9">'RN ZBPZ'!$A$1:$C$123</definedName>
    <definedName name="_xlnm.Print_Area" localSheetId="2">'St.list.'!$A$1:$E$155</definedName>
    <definedName name="_xlnm.Print_Titles" localSheetId="2">'St.list.'!$2:$3</definedName>
    <definedName name="_xlnm.Print_Area" localSheetId="4">'Stopky'!$A$1:$J$155</definedName>
    <definedName name="_xlnm.Print_Area" localSheetId="3">'Zadani_bezcu HZ + P'!$A$1:$K$165</definedName>
    <definedName name="Excel_BuiltIn_Print_Area_11">'Absol.poř.'!$A$1:$M$29</definedName>
    <definedName name="Excel_BuiltIn_Print_Area_8">'St.list.'!$A$1:$E$35</definedName>
    <definedName name="Excel_BuiltIn_Print_Area_8_1">'St.list.'!$A$1:$E$29</definedName>
    <definedName name="Excel_BuiltIn_Print_Area_10">'Zadani_bezcu HZ + P'!$A$1:$I$165</definedName>
    <definedName name="Excel_BuiltIn_Print_Area_10_1">'Zadani_bezcu HZ + P'!$A$1:$M$165</definedName>
    <definedName name="Excel_BuiltIn_Print_Area_11_1">'Absol.poř.'!$A$1:$M$23</definedName>
    <definedName name="Excel_BuiltIn_Print_Area_10_1_1">'Absol.poř.'!$A$1:$M$23</definedName>
    <definedName name="Excel_BuiltIn_Print_Area_8_1_1">#REF!</definedName>
    <definedName name="Excel_BuiltIn_Print_Area_11_1_1">'Absol.poř.'!$A$1:$M$23</definedName>
    <definedName name="Excel_BuiltIn_Print_Area_8_1_1_1">#REF!</definedName>
    <definedName name="Excel_BuiltIn_Print_Area_8_1_1_1_1">#REF!</definedName>
  </definedNames>
  <calcPr fullCalcOnLoad="1"/>
</workbook>
</file>

<file path=xl/sharedStrings.xml><?xml version="1.0" encoding="utf-8"?>
<sst xmlns="http://schemas.openxmlformats.org/spreadsheetml/2006/main" count="2575" uniqueCount="857">
  <si>
    <t>Sponzor časomíry</t>
  </si>
  <si>
    <t>km</t>
  </si>
  <si>
    <t xml:space="preserve"> </t>
  </si>
  <si>
    <t>Výsledky kategorie</t>
  </si>
  <si>
    <t>Poř.</t>
  </si>
  <si>
    <t>St. číslo</t>
  </si>
  <si>
    <t>Příjmení</t>
  </si>
  <si>
    <t>Jméno</t>
  </si>
  <si>
    <t>Klub</t>
  </si>
  <si>
    <t>RN</t>
  </si>
  <si>
    <t>Kat.</t>
  </si>
  <si>
    <t>Kat. ZBP</t>
  </si>
  <si>
    <t>Čas</t>
  </si>
  <si>
    <t>Body ZBP</t>
  </si>
  <si>
    <t>Čas na 1km</t>
  </si>
  <si>
    <t>Olejníček</t>
  </si>
  <si>
    <t>Lukáš</t>
  </si>
  <si>
    <t>Masaryk RUN</t>
  </si>
  <si>
    <t>Čabala</t>
  </si>
  <si>
    <t>Vojtěch</t>
  </si>
  <si>
    <t>TJ Znojmo</t>
  </si>
  <si>
    <t>Michalec</t>
  </si>
  <si>
    <t>Josef</t>
  </si>
  <si>
    <t>Nováček</t>
  </si>
  <si>
    <t>Tomáš</t>
  </si>
  <si>
    <t>TJ Spartak Třebíč</t>
  </si>
  <si>
    <t>Vala</t>
  </si>
  <si>
    <t>Robert</t>
  </si>
  <si>
    <t>Horák</t>
  </si>
  <si>
    <t>Petr</t>
  </si>
  <si>
    <t>SOKOL PRŠTICE</t>
  </si>
  <si>
    <t>Toman</t>
  </si>
  <si>
    <t>Jakub</t>
  </si>
  <si>
    <t>SK Blue Divers</t>
  </si>
  <si>
    <t>Hrubý</t>
  </si>
  <si>
    <t>Vajčner</t>
  </si>
  <si>
    <t>Martin</t>
  </si>
  <si>
    <t>Znovín Znojmo</t>
  </si>
  <si>
    <t>Dokulil</t>
  </si>
  <si>
    <t>Čech</t>
  </si>
  <si>
    <t>Vladimír</t>
  </si>
  <si>
    <t>Vitonice Čáp</t>
  </si>
  <si>
    <t>Verčimák</t>
  </si>
  <si>
    <t>Miroslav</t>
  </si>
  <si>
    <t>SPZ Únanov Malé Losolosy</t>
  </si>
  <si>
    <t>Čermák</t>
  </si>
  <si>
    <t>Bedřich</t>
  </si>
  <si>
    <t>ATLETIC Třebíč</t>
  </si>
  <si>
    <t>Libor</t>
  </si>
  <si>
    <t>Atlanta Znojmo</t>
  </si>
  <si>
    <t>Kučera</t>
  </si>
  <si>
    <t>Jan</t>
  </si>
  <si>
    <t>TK Moravské Budějovice</t>
  </si>
  <si>
    <t>Mahel</t>
  </si>
  <si>
    <t>Tadeáš</t>
  </si>
  <si>
    <t>Třebíč</t>
  </si>
  <si>
    <t>Chalupa</t>
  </si>
  <si>
    <t>Rouchovany</t>
  </si>
  <si>
    <t>Navrkal</t>
  </si>
  <si>
    <t>Michal</t>
  </si>
  <si>
    <t>CKK Znojmo</t>
  </si>
  <si>
    <t>Šigut</t>
  </si>
  <si>
    <t>Rabbits Znojmo</t>
  </si>
  <si>
    <t>Rýznar</t>
  </si>
  <si>
    <t>Václav</t>
  </si>
  <si>
    <t>ZN</t>
  </si>
  <si>
    <t>Havránek</t>
  </si>
  <si>
    <t>Znojmo</t>
  </si>
  <si>
    <t>Ševela</t>
  </si>
  <si>
    <t>Pavel</t>
  </si>
  <si>
    <t>-</t>
  </si>
  <si>
    <t>Zahradník</t>
  </si>
  <si>
    <t>TJ Kanoistika znojmo</t>
  </si>
  <si>
    <t>Tinka</t>
  </si>
  <si>
    <t>Sivera</t>
  </si>
  <si>
    <t>Zdeněk</t>
  </si>
  <si>
    <t>Únanov</t>
  </si>
  <si>
    <t>Kovář</t>
  </si>
  <si>
    <t>Orel Únanov</t>
  </si>
  <si>
    <t>Kadeřábek</t>
  </si>
  <si>
    <t>Bronislav</t>
  </si>
  <si>
    <t>Václavek</t>
  </si>
  <si>
    <t>Z Trans Mor. Budějovice</t>
  </si>
  <si>
    <t>Kuben</t>
  </si>
  <si>
    <t>Karel</t>
  </si>
  <si>
    <t>Med</t>
  </si>
  <si>
    <t>Marcel</t>
  </si>
  <si>
    <t>Šachový oddíl Haiva Tasovice</t>
  </si>
  <si>
    <t>Miloš</t>
  </si>
  <si>
    <t>Lesonice</t>
  </si>
  <si>
    <t>Urbánek</t>
  </si>
  <si>
    <t>Ivan</t>
  </si>
  <si>
    <t xml:space="preserve">- </t>
  </si>
  <si>
    <t>Hruška</t>
  </si>
  <si>
    <t>Radim</t>
  </si>
  <si>
    <t>Marek</t>
  </si>
  <si>
    <t>Podzimek</t>
  </si>
  <si>
    <t>František</t>
  </si>
  <si>
    <t>Suchohrdly</t>
  </si>
  <si>
    <t>Tunka</t>
  </si>
  <si>
    <t>Valásek</t>
  </si>
  <si>
    <t>David</t>
  </si>
  <si>
    <t>CF- Vienna</t>
  </si>
  <si>
    <t>Hadroušek</t>
  </si>
  <si>
    <t>Praha</t>
  </si>
  <si>
    <t>Tojšl</t>
  </si>
  <si>
    <t>Jiří</t>
  </si>
  <si>
    <t>SK Gaučing</t>
  </si>
  <si>
    <t>Novák</t>
  </si>
  <si>
    <t>Elsnic</t>
  </si>
  <si>
    <t>Dyjská ves</t>
  </si>
  <si>
    <t>Šolc</t>
  </si>
  <si>
    <t>CK Kučera</t>
  </si>
  <si>
    <t>Kutina</t>
  </si>
  <si>
    <t>Svoboda</t>
  </si>
  <si>
    <t>Ivo</t>
  </si>
  <si>
    <t>Pokorný</t>
  </si>
  <si>
    <t>Lubomír</t>
  </si>
  <si>
    <t>Dream Team</t>
  </si>
  <si>
    <t>Bělobradič</t>
  </si>
  <si>
    <t>No talent</t>
  </si>
  <si>
    <t>Čížek</t>
  </si>
  <si>
    <t>Volhejn</t>
  </si>
  <si>
    <t>Průša</t>
  </si>
  <si>
    <t>Poláček</t>
  </si>
  <si>
    <t>Šabo</t>
  </si>
  <si>
    <t>Štefan</t>
  </si>
  <si>
    <t>Wolczyk</t>
  </si>
  <si>
    <t>Čihal</t>
  </si>
  <si>
    <t>Vavřinec</t>
  </si>
  <si>
    <t>Lucky cow Ježíšek</t>
  </si>
  <si>
    <t>Harant</t>
  </si>
  <si>
    <t>Kasárna</t>
  </si>
  <si>
    <t>Špaček</t>
  </si>
  <si>
    <t>Holík</t>
  </si>
  <si>
    <t>Šimon</t>
  </si>
  <si>
    <t>Popocatepetl Znojmo</t>
  </si>
  <si>
    <t>Pfabigan</t>
  </si>
  <si>
    <t>Thomas</t>
  </si>
  <si>
    <t xml:space="preserve">FF Waidhofen </t>
  </si>
  <si>
    <t>Pikart</t>
  </si>
  <si>
    <t>Maňura</t>
  </si>
  <si>
    <t>Hlávka</t>
  </si>
  <si>
    <t>Doležal</t>
  </si>
  <si>
    <t>Bartůněk</t>
  </si>
  <si>
    <t>Ondřej</t>
  </si>
  <si>
    <t>Hostěradice</t>
  </si>
  <si>
    <t>Papaj</t>
  </si>
  <si>
    <t>TJ SOKOL Tasovice</t>
  </si>
  <si>
    <t>Šmarda</t>
  </si>
  <si>
    <t>1.FC Kickers 09</t>
  </si>
  <si>
    <t>Mikulík</t>
  </si>
  <si>
    <t>Jarmil</t>
  </si>
  <si>
    <t>Jiřice c M.B.</t>
  </si>
  <si>
    <t>Rehberger</t>
  </si>
  <si>
    <t>Veselý</t>
  </si>
  <si>
    <t>Roman</t>
  </si>
  <si>
    <t>Oblekovice</t>
  </si>
  <si>
    <t>Fantal</t>
  </si>
  <si>
    <t>Zbyněk</t>
  </si>
  <si>
    <t>Sháněl</t>
  </si>
  <si>
    <t>Dvořák</t>
  </si>
  <si>
    <t>Leoš</t>
  </si>
  <si>
    <t>Straka</t>
  </si>
  <si>
    <t>Kamil</t>
  </si>
  <si>
    <t>Dačice</t>
  </si>
  <si>
    <t>Grabner</t>
  </si>
  <si>
    <t>Herwig</t>
  </si>
  <si>
    <t>LC Waldvieriel</t>
  </si>
  <si>
    <t>Šaroun</t>
  </si>
  <si>
    <t>CK Kučera Znojmo</t>
  </si>
  <si>
    <t>Macinka</t>
  </si>
  <si>
    <t>SKC Znojmo</t>
  </si>
  <si>
    <t>Kocián</t>
  </si>
  <si>
    <t>Viktor</t>
  </si>
  <si>
    <t>PSK Znojmo</t>
  </si>
  <si>
    <t>Tischler</t>
  </si>
  <si>
    <t>René</t>
  </si>
  <si>
    <t>Cyklo Mikulášek</t>
  </si>
  <si>
    <t>Schiffer</t>
  </si>
  <si>
    <t>Michael</t>
  </si>
  <si>
    <t>Března</t>
  </si>
  <si>
    <t>Stehlík</t>
  </si>
  <si>
    <t>Weiss</t>
  </si>
  <si>
    <t>Grunther</t>
  </si>
  <si>
    <t>West-berg-at</t>
  </si>
  <si>
    <t>Fojtách</t>
  </si>
  <si>
    <t>TJ Znojmo šachy</t>
  </si>
  <si>
    <t>Louda</t>
  </si>
  <si>
    <t>Loudateam</t>
  </si>
  <si>
    <t>Zeman</t>
  </si>
  <si>
    <t>Louda team</t>
  </si>
  <si>
    <t>Smolík</t>
  </si>
  <si>
    <t>Dobeš</t>
  </si>
  <si>
    <t>Halbrštat</t>
  </si>
  <si>
    <t>TK Znojmo</t>
  </si>
  <si>
    <t>Kratochvíl</t>
  </si>
  <si>
    <t>Sokol Kudíkov</t>
  </si>
  <si>
    <t>Měřínský</t>
  </si>
  <si>
    <t>Jaroslav</t>
  </si>
  <si>
    <t>AK Perná</t>
  </si>
  <si>
    <t>Patočka</t>
  </si>
  <si>
    <t>Dino Ivančice</t>
  </si>
  <si>
    <t>Ludvík</t>
  </si>
  <si>
    <t>CKK Kučera Znojmo</t>
  </si>
  <si>
    <t>Januška</t>
  </si>
  <si>
    <t>Šanov</t>
  </si>
  <si>
    <t>Orth</t>
  </si>
  <si>
    <t>Milan</t>
  </si>
  <si>
    <t>Irish pub Břeclav</t>
  </si>
  <si>
    <t>Mejzlík</t>
  </si>
  <si>
    <t>Danielovič</t>
  </si>
  <si>
    <t>Leo</t>
  </si>
  <si>
    <t>Hradiště Znojmo</t>
  </si>
  <si>
    <t>Zbyšek</t>
  </si>
  <si>
    <t>Mucha</t>
  </si>
  <si>
    <t>Mravík</t>
  </si>
  <si>
    <t>Basketball</t>
  </si>
  <si>
    <t>Medek</t>
  </si>
  <si>
    <t>TJ Hodonice</t>
  </si>
  <si>
    <t>Fusik</t>
  </si>
  <si>
    <t>Ján</t>
  </si>
  <si>
    <t>BBS Bratislava</t>
  </si>
  <si>
    <t>Koreš</t>
  </si>
  <si>
    <t>Arnošt</t>
  </si>
  <si>
    <t>Bobek</t>
  </si>
  <si>
    <t>Kališ</t>
  </si>
  <si>
    <t>Přemysl</t>
  </si>
  <si>
    <t>Pilař</t>
  </si>
  <si>
    <t>Hlavsa</t>
  </si>
  <si>
    <t>ABK 99 Pohořelice</t>
  </si>
  <si>
    <t>Kříž</t>
  </si>
  <si>
    <t>Hevlín</t>
  </si>
  <si>
    <t>Štola</t>
  </si>
  <si>
    <t>Luboš</t>
  </si>
  <si>
    <t>Vídeňský</t>
  </si>
  <si>
    <t>Hirschboeck</t>
  </si>
  <si>
    <t>Friedrich</t>
  </si>
  <si>
    <t>ULC Horn</t>
  </si>
  <si>
    <t>Sedláček</t>
  </si>
  <si>
    <t>Jozef</t>
  </si>
  <si>
    <t>Boleráz</t>
  </si>
  <si>
    <t>Nechvátal</t>
  </si>
  <si>
    <t>Spartak Třebíč</t>
  </si>
  <si>
    <t>Motin</t>
  </si>
  <si>
    <t>Shmuel</t>
  </si>
  <si>
    <t>Truhlář</t>
  </si>
  <si>
    <t>Navrkalová</t>
  </si>
  <si>
    <t>Michaela</t>
  </si>
  <si>
    <t>ŽA</t>
  </si>
  <si>
    <t>Neubauer</t>
  </si>
  <si>
    <t>Matouš</t>
  </si>
  <si>
    <t xml:space="preserve">Z Trans </t>
  </si>
  <si>
    <t>Havelka</t>
  </si>
  <si>
    <t>Dalibor</t>
  </si>
  <si>
    <t>Sophie</t>
  </si>
  <si>
    <t>Shannon</t>
  </si>
  <si>
    <t>Sivila</t>
  </si>
  <si>
    <t>Březnová</t>
  </si>
  <si>
    <t>Klára</t>
  </si>
  <si>
    <t>Smolzová</t>
  </si>
  <si>
    <t>Romana</t>
  </si>
  <si>
    <t>Holcmanová</t>
  </si>
  <si>
    <t>Radka</t>
  </si>
  <si>
    <t>Kuchařová</t>
  </si>
  <si>
    <t>Simona</t>
  </si>
  <si>
    <t>Čermáková</t>
  </si>
  <si>
    <t>Věra</t>
  </si>
  <si>
    <t>Karkulka</t>
  </si>
  <si>
    <t>Vašalová</t>
  </si>
  <si>
    <t>Petra</t>
  </si>
  <si>
    <t>Křipalová</t>
  </si>
  <si>
    <t>Renata</t>
  </si>
  <si>
    <t>Daniela</t>
  </si>
  <si>
    <t>Barbara</t>
  </si>
  <si>
    <t>Andrea</t>
  </si>
  <si>
    <t>Sýkorová</t>
  </si>
  <si>
    <t>Jana</t>
  </si>
  <si>
    <t>SK Oceláci Ostrava</t>
  </si>
  <si>
    <t>Bulantová</t>
  </si>
  <si>
    <t>Tamara</t>
  </si>
  <si>
    <t>Slámová</t>
  </si>
  <si>
    <t>Jitka</t>
  </si>
  <si>
    <t>Jirovská</t>
  </si>
  <si>
    <t>Monika</t>
  </si>
  <si>
    <t>Valášková</t>
  </si>
  <si>
    <t>Ivana</t>
  </si>
  <si>
    <t>Klimešová</t>
  </si>
  <si>
    <t>Zdenka</t>
  </si>
  <si>
    <t>Kuřim</t>
  </si>
  <si>
    <t>Štolová</t>
  </si>
  <si>
    <t>Bačáková</t>
  </si>
  <si>
    <t>Bohdana</t>
  </si>
  <si>
    <t>DNF</t>
  </si>
  <si>
    <t>Výsledky – absolutní</t>
  </si>
  <si>
    <t xml:space="preserve">Ztráta min. </t>
  </si>
  <si>
    <t xml:space="preserve">Ztráta m. </t>
  </si>
  <si>
    <t xml:space="preserve">  </t>
  </si>
  <si>
    <t>Startovní listina</t>
  </si>
  <si>
    <t>6.z. ZBP – 25.12.2013 „Vánoční běh Elektrokov Znojmo“</t>
  </si>
  <si>
    <t>Zadávací tabulka závodníků hlavní závod</t>
  </si>
  <si>
    <t>Poř.kat.</t>
  </si>
  <si>
    <t>ABS. Poř.</t>
  </si>
  <si>
    <t>na 1km</t>
  </si>
  <si>
    <t>počet záv.</t>
  </si>
  <si>
    <t>Loyda</t>
  </si>
  <si>
    <t>Víděňský</t>
  </si>
  <si>
    <t>Adamec</t>
  </si>
  <si>
    <t>OREL Vyškov</t>
  </si>
  <si>
    <t>Adámek</t>
  </si>
  <si>
    <t>Hubert</t>
  </si>
  <si>
    <t>AC MS Brno</t>
  </si>
  <si>
    <t>Adámková</t>
  </si>
  <si>
    <t>Blanka</t>
  </si>
  <si>
    <t>Antoš</t>
  </si>
  <si>
    <t>Cross-x-fit Brno</t>
  </si>
  <si>
    <t xml:space="preserve">Antoš </t>
  </si>
  <si>
    <t>Uni BRNO</t>
  </si>
  <si>
    <t>Antošová</t>
  </si>
  <si>
    <t>Irena</t>
  </si>
  <si>
    <t>Moravská Slávie</t>
  </si>
  <si>
    <t>Baják</t>
  </si>
  <si>
    <t>TJ Sokol Vel.Bílovice</t>
  </si>
  <si>
    <t>Bajcarová</t>
  </si>
  <si>
    <t>Lucie</t>
  </si>
  <si>
    <t>Bednář</t>
  </si>
  <si>
    <t>Hodov Becard</t>
  </si>
  <si>
    <t>Tritraining.cz</t>
  </si>
  <si>
    <t>Bělík</t>
  </si>
  <si>
    <t>SOKOL SYROVICE</t>
  </si>
  <si>
    <t>Bělka</t>
  </si>
  <si>
    <t>TŘEBÍČ ATLETIC</t>
  </si>
  <si>
    <t>Berky</t>
  </si>
  <si>
    <t>Havlíčkův Brod SDH Termesivy</t>
  </si>
  <si>
    <t>Bohuslav</t>
  </si>
  <si>
    <t>Třebíč TJ Spartak</t>
  </si>
  <si>
    <t>Brabcová</t>
  </si>
  <si>
    <t>Milada</t>
  </si>
  <si>
    <t>Petrovice</t>
  </si>
  <si>
    <t>Brabenec</t>
  </si>
  <si>
    <t>Aleš</t>
  </si>
  <si>
    <t>Žďár n. Sáz. FinFin</t>
  </si>
  <si>
    <t>Žďár n. Sáz.</t>
  </si>
  <si>
    <t>Bratršovský</t>
  </si>
  <si>
    <t>Polná</t>
  </si>
  <si>
    <t>Brožík</t>
  </si>
  <si>
    <t>Vlašim</t>
  </si>
  <si>
    <t>Brychta</t>
  </si>
  <si>
    <t>Nové Město na Mor. AO</t>
  </si>
  <si>
    <t>Březina</t>
  </si>
  <si>
    <t>Radomír</t>
  </si>
  <si>
    <t>Ostrava</t>
  </si>
  <si>
    <t>Březinová</t>
  </si>
  <si>
    <t>Hana</t>
  </si>
  <si>
    <t>Bubla</t>
  </si>
  <si>
    <t>Sever Brno</t>
  </si>
  <si>
    <t>Bulín</t>
  </si>
  <si>
    <t>Bumbálek</t>
  </si>
  <si>
    <t>Kamenice u Ji. TJ Sokol</t>
  </si>
  <si>
    <t>Buryška</t>
  </si>
  <si>
    <t>Brno</t>
  </si>
  <si>
    <t>Cwiklinski</t>
  </si>
  <si>
    <t>Marcin</t>
  </si>
  <si>
    <t>Čabalová</t>
  </si>
  <si>
    <t>MŠ DělniCKá</t>
  </si>
  <si>
    <t>Vítonice</t>
  </si>
  <si>
    <t>Čepera</t>
  </si>
  <si>
    <t>AC Moravská SLAVIA</t>
  </si>
  <si>
    <t>Atletic Třebíč</t>
  </si>
  <si>
    <t>Chotěboř TJ CHS Turbo</t>
  </si>
  <si>
    <t>Divišová</t>
  </si>
  <si>
    <t>Silvie</t>
  </si>
  <si>
    <t>M. K.</t>
  </si>
  <si>
    <t>Dobšík</t>
  </si>
  <si>
    <t>Luděk</t>
  </si>
  <si>
    <t>Dočekalová</t>
  </si>
  <si>
    <t>Magda</t>
  </si>
  <si>
    <t>Dočkal</t>
  </si>
  <si>
    <t>Dobronín</t>
  </si>
  <si>
    <t>Dominik</t>
  </si>
  <si>
    <t>Doubková</t>
  </si>
  <si>
    <t>Kateřina</t>
  </si>
  <si>
    <t>Drábik</t>
  </si>
  <si>
    <t>AC Moravský Krumlov</t>
  </si>
  <si>
    <t>Dubský</t>
  </si>
  <si>
    <t>Přibyslav</t>
  </si>
  <si>
    <t>Durda</t>
  </si>
  <si>
    <t>Cyklo Team Mikulášek</t>
  </si>
  <si>
    <t>Durďák</t>
  </si>
  <si>
    <t>SDH Rohatec</t>
  </si>
  <si>
    <t>Durnová</t>
  </si>
  <si>
    <t>Marta</t>
  </si>
  <si>
    <t>Branopac</t>
  </si>
  <si>
    <t>Štěpán</t>
  </si>
  <si>
    <t>Emrichová</t>
  </si>
  <si>
    <t>Exner</t>
  </si>
  <si>
    <t>Jihlava K.S.K.</t>
  </si>
  <si>
    <t>KK Únanov</t>
  </si>
  <si>
    <t>Fiedler</t>
  </si>
  <si>
    <t>Fila</t>
  </si>
  <si>
    <t>Brancouze</t>
  </si>
  <si>
    <t>Findejsová</t>
  </si>
  <si>
    <t>Nikola</t>
  </si>
  <si>
    <t>Fišer</t>
  </si>
  <si>
    <t>Jihlava Cykling Vysočina</t>
  </si>
  <si>
    <t>TJ Znojmo- Šachy</t>
  </si>
  <si>
    <t xml:space="preserve">Fous </t>
  </si>
  <si>
    <t>C.K. Kněžnice</t>
  </si>
  <si>
    <t>Frecer</t>
  </si>
  <si>
    <t>Fučík</t>
  </si>
  <si>
    <t>Černín</t>
  </si>
  <si>
    <t>Fučíková</t>
  </si>
  <si>
    <t>OREL Obřany</t>
  </si>
  <si>
    <t>Fuxa</t>
  </si>
  <si>
    <t>Gánovská</t>
  </si>
  <si>
    <t>Patrícia</t>
  </si>
  <si>
    <t>Hervig</t>
  </si>
  <si>
    <t>Gros</t>
  </si>
  <si>
    <t>Kuchařovice</t>
  </si>
  <si>
    <t>Gross</t>
  </si>
  <si>
    <t>GPOA Znojmo</t>
  </si>
  <si>
    <t>Grossmann</t>
  </si>
  <si>
    <t>Halas</t>
  </si>
  <si>
    <t>OREL Drnovice</t>
  </si>
  <si>
    <t>Halíček</t>
  </si>
  <si>
    <t>Hroznová Lhota- Hostující Popocatepetl</t>
  </si>
  <si>
    <t xml:space="preserve">Hána </t>
  </si>
  <si>
    <t>Květoslav</t>
  </si>
  <si>
    <t>Svatobořice, Mistřín</t>
  </si>
  <si>
    <t>Hanáček</t>
  </si>
  <si>
    <t>Hanák</t>
  </si>
  <si>
    <t>Albín</t>
  </si>
  <si>
    <t>AC THOR.SLAVIA BRNO</t>
  </si>
  <si>
    <t>OREL STARÝ LÍSKOVEC</t>
  </si>
  <si>
    <t>Handrousek</t>
  </si>
  <si>
    <t>Havlík</t>
  </si>
  <si>
    <t>Jihlava</t>
  </si>
  <si>
    <t>Havlíková</t>
  </si>
  <si>
    <t>Prorun</t>
  </si>
  <si>
    <t>Hazard</t>
  </si>
  <si>
    <t>Cedric</t>
  </si>
  <si>
    <t>Helleport</t>
  </si>
  <si>
    <t>Harald</t>
  </si>
  <si>
    <t>Tri-team.at</t>
  </si>
  <si>
    <t>HirschböCK</t>
  </si>
  <si>
    <t>Hlávila</t>
  </si>
  <si>
    <t>Střechy Hlávila</t>
  </si>
  <si>
    <t>Hnilo</t>
  </si>
  <si>
    <t>HoliCKý</t>
  </si>
  <si>
    <t>Holíková</t>
  </si>
  <si>
    <t>Ida</t>
  </si>
  <si>
    <t>Znojemské běhání</t>
  </si>
  <si>
    <t>Holub</t>
  </si>
  <si>
    <t>Úsobí</t>
  </si>
  <si>
    <t>Homolová</t>
  </si>
  <si>
    <t>Marie</t>
  </si>
  <si>
    <t>Velké Meziříčí</t>
  </si>
  <si>
    <t>Honsová</t>
  </si>
  <si>
    <t>Petrůvky SDH</t>
  </si>
  <si>
    <t>SOKOL Prštice</t>
  </si>
  <si>
    <t>Horáková</t>
  </si>
  <si>
    <t>Šárka</t>
  </si>
  <si>
    <t>Prštice Sokol</t>
  </si>
  <si>
    <t>Hort</t>
  </si>
  <si>
    <t>Hortová</t>
  </si>
  <si>
    <t>Hotař</t>
  </si>
  <si>
    <t>JPK axis Jihlava</t>
  </si>
  <si>
    <t>Hrdina</t>
  </si>
  <si>
    <t>M. Krumlov</t>
  </si>
  <si>
    <t>Hronek</t>
  </si>
  <si>
    <t>Hrouzková</t>
  </si>
  <si>
    <t>Martinka</t>
  </si>
  <si>
    <t>OREL SILUVKY</t>
  </si>
  <si>
    <t>Hrozová</t>
  </si>
  <si>
    <t>Milena</t>
  </si>
  <si>
    <t>OREL VYŠKOV LRS</t>
  </si>
  <si>
    <t>Hrůza</t>
  </si>
  <si>
    <t>Hubáček</t>
  </si>
  <si>
    <t>Hubatka</t>
  </si>
  <si>
    <t>Hubený</t>
  </si>
  <si>
    <t>Chlubna</t>
  </si>
  <si>
    <t>TJ Nové Město Na Moravě</t>
  </si>
  <si>
    <t>Chodim</t>
  </si>
  <si>
    <t xml:space="preserve">Chudobová </t>
  </si>
  <si>
    <t>Ema</t>
  </si>
  <si>
    <t>Jahodová</t>
  </si>
  <si>
    <t>Iveta</t>
  </si>
  <si>
    <t>Okříšky</t>
  </si>
  <si>
    <t>Jančaříková</t>
  </si>
  <si>
    <t>Lenka</t>
  </si>
  <si>
    <t xml:space="preserve">AAC BRNO </t>
  </si>
  <si>
    <t>Jandusová</t>
  </si>
  <si>
    <t>Janek</t>
  </si>
  <si>
    <t>Žabčice</t>
  </si>
  <si>
    <t>Jirků</t>
  </si>
  <si>
    <t>Zuzana</t>
  </si>
  <si>
    <t>Jordán</t>
  </si>
  <si>
    <t>Třebíč Atletic</t>
  </si>
  <si>
    <t>Juránek</t>
  </si>
  <si>
    <t>Stanislav</t>
  </si>
  <si>
    <t>OREL Židenice</t>
  </si>
  <si>
    <t>Orel Židenice</t>
  </si>
  <si>
    <t>Juřička</t>
  </si>
  <si>
    <t>Havlíčkův Brod Catus Team</t>
  </si>
  <si>
    <t>Juřičková</t>
  </si>
  <si>
    <t>Kamila</t>
  </si>
  <si>
    <t>Kabelka</t>
  </si>
  <si>
    <t>Mor. Budějovice</t>
  </si>
  <si>
    <t>Kaletová</t>
  </si>
  <si>
    <t>Alice</t>
  </si>
  <si>
    <t>Kaňkovská</t>
  </si>
  <si>
    <t>Martina</t>
  </si>
  <si>
    <t>Jihlava Běžec Vysočiny</t>
  </si>
  <si>
    <t>Karas</t>
  </si>
  <si>
    <t>Kelbl</t>
  </si>
  <si>
    <t>KOB MOIRA Brno</t>
  </si>
  <si>
    <t>Kinská</t>
  </si>
  <si>
    <t>SK Jihlava</t>
  </si>
  <si>
    <t>Klepal</t>
  </si>
  <si>
    <t>Blansko</t>
  </si>
  <si>
    <t>Klepalová</t>
  </si>
  <si>
    <t>JAC Brno</t>
  </si>
  <si>
    <t>Klimeš</t>
  </si>
  <si>
    <t>SK Dolní Kounice</t>
  </si>
  <si>
    <t>Klusáček</t>
  </si>
  <si>
    <t>Rokytnice nad Rokytou</t>
  </si>
  <si>
    <t>Klušáková</t>
  </si>
  <si>
    <t>Kolařík</t>
  </si>
  <si>
    <t>Jihlava Atletika</t>
  </si>
  <si>
    <t>Kolínek</t>
  </si>
  <si>
    <t>Konečný</t>
  </si>
  <si>
    <t>Atletik Třebíč</t>
  </si>
  <si>
    <t>Koschuchová</t>
  </si>
  <si>
    <t>Koudela</t>
  </si>
  <si>
    <t>Brtnice</t>
  </si>
  <si>
    <t>Král</t>
  </si>
  <si>
    <t>Havlíčkův Brod</t>
  </si>
  <si>
    <t>Sokol Rudíkov</t>
  </si>
  <si>
    <t>Krčmářová</t>
  </si>
  <si>
    <t>Krechler</t>
  </si>
  <si>
    <t>Jihlava Ježek Team</t>
  </si>
  <si>
    <t>Krechlerová</t>
  </si>
  <si>
    <t>Miroslava</t>
  </si>
  <si>
    <t>Krejčí</t>
  </si>
  <si>
    <t>Prdlavka SSSR</t>
  </si>
  <si>
    <t>Kresl</t>
  </si>
  <si>
    <t>Ladislav</t>
  </si>
  <si>
    <t>AC Český Krumlov</t>
  </si>
  <si>
    <t>Křivánek</t>
  </si>
  <si>
    <t>Cyklo point Hatě</t>
  </si>
  <si>
    <t>Kubíček</t>
  </si>
  <si>
    <t>Relax Dobré Pole</t>
  </si>
  <si>
    <t>Kubíková</t>
  </si>
  <si>
    <t>Tereza</t>
  </si>
  <si>
    <t xml:space="preserve">Jan </t>
  </si>
  <si>
    <t>Kugler</t>
  </si>
  <si>
    <t>Jihlava KMS</t>
  </si>
  <si>
    <t>Kuchařík</t>
  </si>
  <si>
    <t>Hanební Bakaláři</t>
  </si>
  <si>
    <t>Kundera</t>
  </si>
  <si>
    <t>AC Moravská Slavia</t>
  </si>
  <si>
    <t>Macek</t>
  </si>
  <si>
    <t>KDU ČSL</t>
  </si>
  <si>
    <t>Malaga</t>
  </si>
  <si>
    <t>Marková</t>
  </si>
  <si>
    <t>Martincová</t>
  </si>
  <si>
    <t>Moravská Slavia Brno</t>
  </si>
  <si>
    <t>Matějek</t>
  </si>
  <si>
    <t>Jaromír</t>
  </si>
  <si>
    <t>Chasníci z venkova</t>
  </si>
  <si>
    <t>Miglec</t>
  </si>
  <si>
    <t>Jihlava MST</t>
  </si>
  <si>
    <t>Mihola</t>
  </si>
  <si>
    <t>Orel Lesná Brno</t>
  </si>
  <si>
    <t>Mika</t>
  </si>
  <si>
    <t>Orel Obřany</t>
  </si>
  <si>
    <t>Míka</t>
  </si>
  <si>
    <t>Moravec</t>
  </si>
  <si>
    <t>Daniel</t>
  </si>
  <si>
    <t>Redhat Brno</t>
  </si>
  <si>
    <t>Motálek</t>
  </si>
  <si>
    <t>Samuel</t>
  </si>
  <si>
    <t>Murník</t>
  </si>
  <si>
    <t>Sokol Tasovice</t>
  </si>
  <si>
    <t>Musil</t>
  </si>
  <si>
    <t>Náměšť nad Oslavou</t>
  </si>
  <si>
    <t>Narovec</t>
  </si>
  <si>
    <t>Radek</t>
  </si>
  <si>
    <t>Karlovy Vary</t>
  </si>
  <si>
    <t>Nehybka</t>
  </si>
  <si>
    <t>Cyklo Kněžice</t>
  </si>
  <si>
    <t>Nekvin</t>
  </si>
  <si>
    <t>Antonín</t>
  </si>
  <si>
    <t>Nevařil</t>
  </si>
  <si>
    <t>Orel MB</t>
  </si>
  <si>
    <t>Nora</t>
  </si>
  <si>
    <t>Zaiser</t>
  </si>
  <si>
    <t>Orel Kuřim</t>
  </si>
  <si>
    <t>Nováčková</t>
  </si>
  <si>
    <t>Bohumil</t>
  </si>
  <si>
    <t>Běžec Vysočiny Jihlava</t>
  </si>
  <si>
    <t>Novotná</t>
  </si>
  <si>
    <t>Okříšky Laufteam Fraenxische</t>
  </si>
  <si>
    <t>Novotný</t>
  </si>
  <si>
    <t>VSK UNI  Brno</t>
  </si>
  <si>
    <t>Nožka</t>
  </si>
  <si>
    <t>Dinosport Ivančice</t>
  </si>
  <si>
    <t>Odstrčil</t>
  </si>
  <si>
    <t>Ospalý</t>
  </si>
  <si>
    <t>Filip</t>
  </si>
  <si>
    <t>Ošmerová</t>
  </si>
  <si>
    <t>Eva</t>
  </si>
  <si>
    <t>Ožana</t>
  </si>
  <si>
    <t>TJ Nové Město na Moravě</t>
  </si>
  <si>
    <t>Palko</t>
  </si>
  <si>
    <t>VSK UNI Brno</t>
  </si>
  <si>
    <t>Palková</t>
  </si>
  <si>
    <t>Rosice</t>
  </si>
  <si>
    <t>TJ Tasovice</t>
  </si>
  <si>
    <t>Pejchal</t>
  </si>
  <si>
    <t>Pilát</t>
  </si>
  <si>
    <t>AUTHOR TUFO TI</t>
  </si>
  <si>
    <t>SK Okříšky</t>
  </si>
  <si>
    <t>Pilná</t>
  </si>
  <si>
    <t>Markéta</t>
  </si>
  <si>
    <t>Plechatý</t>
  </si>
  <si>
    <t>BK Velká Bíteš</t>
  </si>
  <si>
    <t>Plchová</t>
  </si>
  <si>
    <t>Vendula</t>
  </si>
  <si>
    <t>Plíva</t>
  </si>
  <si>
    <t>Orel Dolní Dobrouč</t>
  </si>
  <si>
    <t>Plzáková</t>
  </si>
  <si>
    <t>Iva</t>
  </si>
  <si>
    <t>Zhoř</t>
  </si>
  <si>
    <t>Pohanka</t>
  </si>
  <si>
    <t>TJ Němčičky</t>
  </si>
  <si>
    <t>Pomikal</t>
  </si>
  <si>
    <t>Požgayová</t>
  </si>
  <si>
    <t>Bonbon Praha</t>
  </si>
  <si>
    <t>Procházka</t>
  </si>
  <si>
    <t>Dušan</t>
  </si>
  <si>
    <t>Jihlava Bosch Diesel</t>
  </si>
  <si>
    <t>Stera</t>
  </si>
  <si>
    <t>Přibil</t>
  </si>
  <si>
    <t>Přikryl</t>
  </si>
  <si>
    <t>Ptáček</t>
  </si>
  <si>
    <t>Beta Ursus Orienteering</t>
  </si>
  <si>
    <t>Puchner</t>
  </si>
  <si>
    <t>Rene</t>
  </si>
  <si>
    <t>Roubal</t>
  </si>
  <si>
    <t>Řiháček</t>
  </si>
  <si>
    <t>Saidl</t>
  </si>
  <si>
    <t xml:space="preserve">Sedlaková </t>
  </si>
  <si>
    <t>Alena</t>
  </si>
  <si>
    <t>Seitl</t>
  </si>
  <si>
    <t>Scherrer</t>
  </si>
  <si>
    <t>OREL Moravské Budějovice</t>
  </si>
  <si>
    <t>LC Waldviertel</t>
  </si>
  <si>
    <t>Sichertová</t>
  </si>
  <si>
    <t>Dana</t>
  </si>
  <si>
    <t>Skyba</t>
  </si>
  <si>
    <t>Slabáková</t>
  </si>
  <si>
    <t>OREL ŽIDĚNICE</t>
  </si>
  <si>
    <t>Sláma</t>
  </si>
  <si>
    <t>Jihlava Liga 100</t>
  </si>
  <si>
    <t>Smetana</t>
  </si>
  <si>
    <t>Třešť Eurofoam sport</t>
  </si>
  <si>
    <t>Strachotice</t>
  </si>
  <si>
    <t>Smutný</t>
  </si>
  <si>
    <t>Soukup</t>
  </si>
  <si>
    <t>Milovice</t>
  </si>
  <si>
    <t>Soural</t>
  </si>
  <si>
    <t>Srb</t>
  </si>
  <si>
    <t>Srbová</t>
  </si>
  <si>
    <t>Staňková</t>
  </si>
  <si>
    <t>Velký Beranov</t>
  </si>
  <si>
    <t>Suchý</t>
  </si>
  <si>
    <t>Svobodová</t>
  </si>
  <si>
    <t>Syslová</t>
  </si>
  <si>
    <t>Szablaturová</t>
  </si>
  <si>
    <t>Šabatka</t>
  </si>
  <si>
    <t>Cykloklub Kněžnice</t>
  </si>
  <si>
    <t>Šalpachová</t>
  </si>
  <si>
    <t>Šimek</t>
  </si>
  <si>
    <t>ZOD Němčice nad Hanou</t>
  </si>
  <si>
    <t>Širilla</t>
  </si>
  <si>
    <t>Škrleta</t>
  </si>
  <si>
    <t>Kamenice nad Lipou</t>
  </si>
  <si>
    <t>Šlezinger</t>
  </si>
  <si>
    <t>Ostrovačice</t>
  </si>
  <si>
    <t>Šrámek</t>
  </si>
  <si>
    <t>SV Stříbro</t>
  </si>
  <si>
    <t>Štefanik</t>
  </si>
  <si>
    <t>PŘÍSNOTICE SOKOL</t>
  </si>
  <si>
    <t>Štěpánek</t>
  </si>
  <si>
    <t>Seagal Team</t>
  </si>
  <si>
    <t>Bermuda Pajzl Znojmo</t>
  </si>
  <si>
    <t>Šturala</t>
  </si>
  <si>
    <t>Tomaš</t>
  </si>
  <si>
    <t>Štýbnar</t>
  </si>
  <si>
    <t>Švejda</t>
  </si>
  <si>
    <t>Řásná TJ</t>
  </si>
  <si>
    <t>Tešnar</t>
  </si>
  <si>
    <t>AC MoravskÁ SLAVIA</t>
  </si>
  <si>
    <t>Tichý</t>
  </si>
  <si>
    <t>Světlá n.S. Catus Bike team</t>
  </si>
  <si>
    <t>Tima</t>
  </si>
  <si>
    <t>Restaurace CORSO</t>
  </si>
  <si>
    <t>Chastnici z venkova</t>
  </si>
  <si>
    <t>Praetorian Paintball Znojmo, o.s.</t>
  </si>
  <si>
    <t>Blue Divers Znojmo</t>
  </si>
  <si>
    <t>Tomek</t>
  </si>
  <si>
    <t>Tomíšek,</t>
  </si>
  <si>
    <t>Jindřich</t>
  </si>
  <si>
    <t>LRS VYŠKOV</t>
  </si>
  <si>
    <t>Trávník</t>
  </si>
  <si>
    <t>Jihlava HAS</t>
  </si>
  <si>
    <t>Trojan</t>
  </si>
  <si>
    <t>Oslavice</t>
  </si>
  <si>
    <t>Trojanová</t>
  </si>
  <si>
    <t>Tučka</t>
  </si>
  <si>
    <t>Tůma</t>
  </si>
  <si>
    <t>Tvrdík</t>
  </si>
  <si>
    <t>Z- Trans</t>
  </si>
  <si>
    <t>Václavík</t>
  </si>
  <si>
    <t>Mapei cyklo Kaňkovský</t>
  </si>
  <si>
    <t>Cialfo-Znovín</t>
  </si>
  <si>
    <t>Konice u Znojma</t>
  </si>
  <si>
    <t>Vančurová</t>
  </si>
  <si>
    <t>OREL Rakšice</t>
  </si>
  <si>
    <t>Vaverová</t>
  </si>
  <si>
    <t>Vávrová</t>
  </si>
  <si>
    <t>Veronika</t>
  </si>
  <si>
    <t>Vejchoda</t>
  </si>
  <si>
    <t>Vejvalka</t>
  </si>
  <si>
    <t>Moravský Krumlov</t>
  </si>
  <si>
    <t>Veselá</t>
  </si>
  <si>
    <t>Vídenská</t>
  </si>
  <si>
    <t>Moravany</t>
  </si>
  <si>
    <t>Vítek</t>
  </si>
  <si>
    <t>Batelov</t>
  </si>
  <si>
    <t>Vocílková</t>
  </si>
  <si>
    <t>Citonice</t>
  </si>
  <si>
    <t>Voda</t>
  </si>
  <si>
    <t>Vrábel</t>
  </si>
  <si>
    <t>Wlignerová</t>
  </si>
  <si>
    <t>Zahradníček</t>
  </si>
  <si>
    <t>Turnov</t>
  </si>
  <si>
    <t>Zahradníčková</t>
  </si>
  <si>
    <t>Marika</t>
  </si>
  <si>
    <t>Zachaž</t>
  </si>
  <si>
    <t>OREL VYS,MÝTO</t>
  </si>
  <si>
    <t>Matyšek</t>
  </si>
  <si>
    <t>Zduba</t>
  </si>
  <si>
    <t>Zeibert</t>
  </si>
  <si>
    <t>Zepletal</t>
  </si>
  <si>
    <t>Nutrilite</t>
  </si>
  <si>
    <t>Zimek</t>
  </si>
  <si>
    <t>orel Unanov</t>
  </si>
  <si>
    <t>Zvarik</t>
  </si>
  <si>
    <t>Košice</t>
  </si>
  <si>
    <t>Převod na formát pro další časové výpočty</t>
  </si>
  <si>
    <t>DNF(nebo -) = diskvalifikace, nedokončení závodu</t>
  </si>
  <si>
    <t>Pořadové číslo</t>
  </si>
  <si>
    <t>Čas cíl</t>
  </si>
  <si>
    <t>Pozice</t>
  </si>
  <si>
    <t>Dny</t>
  </si>
  <si>
    <t>Hodiny</t>
  </si>
  <si>
    <t>Minuty</t>
  </si>
  <si>
    <t>Sekundy</t>
  </si>
  <si>
    <t>Tisíciny</t>
  </si>
  <si>
    <t>sekund</t>
  </si>
  <si>
    <t>Rozsah kategorií 2013 závod</t>
  </si>
  <si>
    <t>Muži do 39:</t>
  </si>
  <si>
    <t>(RN 1994 – 1974)</t>
  </si>
  <si>
    <t>MA</t>
  </si>
  <si>
    <t>Muži 40 – 49:</t>
  </si>
  <si>
    <t>(RN 1973 – 1964)</t>
  </si>
  <si>
    <t>MB</t>
  </si>
  <si>
    <t>Muži 50 – 59:</t>
  </si>
  <si>
    <t>(RN 1963 – 1954)</t>
  </si>
  <si>
    <t>MC</t>
  </si>
  <si>
    <t xml:space="preserve">Muži nad 60: </t>
  </si>
  <si>
    <t>(RN 1953 a méně)</t>
  </si>
  <si>
    <t>MD</t>
  </si>
  <si>
    <t xml:space="preserve">Muži nad 70: </t>
  </si>
  <si>
    <t>(RN 1943 a méně)</t>
  </si>
  <si>
    <t>ME</t>
  </si>
  <si>
    <t xml:space="preserve">DOROSTENCI 18 let a méně: </t>
  </si>
  <si>
    <t>(RN 1995 a mladší)</t>
  </si>
  <si>
    <t>MF</t>
  </si>
  <si>
    <t>Ženy do 35</t>
  </si>
  <si>
    <t>(RN 1978 a mladší)</t>
  </si>
  <si>
    <t>Ženy nad 36</t>
  </si>
  <si>
    <t>(RN 1977 a méně)</t>
  </si>
  <si>
    <t>ŽB</t>
  </si>
  <si>
    <t>Rozsah kategorií ZBP 2013/2014</t>
  </si>
  <si>
    <t>(RN 1974 a mladší)</t>
  </si>
  <si>
    <t>Ženy do 34</t>
  </si>
  <si>
    <t>(RN 1979 a mladší)</t>
  </si>
  <si>
    <t>Ženy nad 35</t>
  </si>
  <si>
    <t>(RN 1978 a méně)</t>
  </si>
  <si>
    <t>Body ZBP podle pořadí</t>
  </si>
  <si>
    <t>34.55</t>
  </si>
  <si>
    <t>35.04</t>
  </si>
  <si>
    <t>35.33</t>
  </si>
  <si>
    <t>37.06</t>
  </si>
  <si>
    <t>45.55</t>
  </si>
  <si>
    <t>46.42</t>
  </si>
  <si>
    <t>47.22</t>
  </si>
  <si>
    <t>51.58</t>
  </si>
  <si>
    <t>43.23</t>
  </si>
  <si>
    <t>44.03</t>
  </si>
  <si>
    <t>51.46</t>
  </si>
  <si>
    <t>35.19</t>
  </si>
  <si>
    <t>35.28</t>
  </si>
  <si>
    <t>36.13</t>
  </si>
  <si>
    <t>38.41</t>
  </si>
  <si>
    <t>38.59</t>
  </si>
  <si>
    <t>39.42</t>
  </si>
  <si>
    <t>40.27</t>
  </si>
  <si>
    <t>40.52</t>
  </si>
  <si>
    <t>41.43</t>
  </si>
  <si>
    <t>41.52</t>
  </si>
  <si>
    <t>42.33</t>
  </si>
  <si>
    <t>46.12</t>
  </si>
  <si>
    <t>33:58</t>
  </si>
  <si>
    <t>18:28</t>
  </si>
  <si>
    <t>19:01</t>
  </si>
  <si>
    <t>19:46</t>
  </si>
  <si>
    <t>20:04</t>
  </si>
  <si>
    <t>20:43</t>
  </si>
  <si>
    <t>21:29</t>
  </si>
  <si>
    <t>22:09</t>
  </si>
  <si>
    <t>23:20</t>
  </si>
  <si>
    <t>23:26</t>
  </si>
  <si>
    <t>23:37</t>
  </si>
  <si>
    <t>23:53</t>
  </si>
  <si>
    <t>25:57</t>
  </si>
  <si>
    <t>26:07</t>
  </si>
  <si>
    <t>43:34</t>
  </si>
  <si>
    <t>43:51</t>
  </si>
  <si>
    <t>45:12</t>
  </si>
  <si>
    <t>52:47</t>
  </si>
  <si>
    <t>32:37</t>
  </si>
  <si>
    <t>35:59</t>
  </si>
  <si>
    <t>36:01</t>
  </si>
  <si>
    <t>36:54</t>
  </si>
  <si>
    <t>37:09</t>
  </si>
  <si>
    <t>37:15</t>
  </si>
  <si>
    <t>37:37</t>
  </si>
  <si>
    <t>37:38</t>
  </si>
  <si>
    <t>40:29</t>
  </si>
  <si>
    <t>41:01</t>
  </si>
  <si>
    <t>41:04</t>
  </si>
  <si>
    <t>44:30</t>
  </si>
  <si>
    <t>45:24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</si>
</sst>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HH:MM:SS"/>
    <numFmt numFmtId="167" formatCode="MM:SS;@"/>
    <numFmt numFmtId="168" formatCode="HH:MM:SS.000"/>
    <numFmt numFmtId="169" formatCode="[H]:MM:SS"/>
    <numFmt numFmtId="170" formatCode="MM:SS.00"/>
  </numFmts>
  <fonts count="33">
    <font>
      <sz val="10"/>
      <name val="Arial CE"/>
      <family val="2"/>
    </font>
    <font>
      <sz val="10"/>
      <name val="Arial"/>
      <family val="0"/>
    </font>
    <font>
      <b/>
      <sz val="10"/>
      <color indexed="8"/>
      <name val="Arial CE"/>
      <family val="2"/>
    </font>
    <font>
      <b/>
      <sz val="13"/>
      <color indexed="8"/>
      <name val="Arial CE"/>
      <family val="2"/>
    </font>
    <font>
      <b/>
      <u val="single"/>
      <sz val="14"/>
      <color indexed="10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b/>
      <u val="single"/>
      <sz val="12"/>
      <color indexed="10"/>
      <name val="Arial CE"/>
      <family val="2"/>
    </font>
    <font>
      <b/>
      <sz val="10"/>
      <color indexed="12"/>
      <name val="Arial CE"/>
      <family val="2"/>
    </font>
    <font>
      <sz val="10"/>
      <color indexed="8"/>
      <name val="Arial CE"/>
      <family val="2"/>
    </font>
    <font>
      <b/>
      <sz val="10"/>
      <color indexed="10"/>
      <name val="Arial CE"/>
      <family val="2"/>
    </font>
    <font>
      <b/>
      <sz val="10"/>
      <name val="Arial CE"/>
      <family val="2"/>
    </font>
    <font>
      <b/>
      <sz val="10"/>
      <color indexed="30"/>
      <name val="Arial CE"/>
      <family val="2"/>
    </font>
    <font>
      <b/>
      <sz val="10"/>
      <color indexed="30"/>
      <name val="Arial"/>
      <family val="2"/>
    </font>
    <font>
      <sz val="10"/>
      <color indexed="10"/>
      <name val="Arial CE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u val="single"/>
      <sz val="18"/>
      <color indexed="16"/>
      <name val="Franklin Gothic Medium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8"/>
      <name val="Arial CE"/>
      <family val="2"/>
    </font>
    <font>
      <b/>
      <sz val="14"/>
      <color indexed="10"/>
      <name val="Arial CE"/>
      <family val="2"/>
    </font>
    <font>
      <b/>
      <sz val="24"/>
      <name val="Arial CE"/>
      <family val="2"/>
    </font>
    <font>
      <b/>
      <sz val="15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2"/>
      <color indexed="10"/>
      <name val="Arial CE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2"/>
      <color indexed="8"/>
      <name val="Arial"/>
      <family val="2"/>
    </font>
    <font>
      <sz val="12"/>
      <name val="Arial CE"/>
      <family val="2"/>
    </font>
  </fonts>
  <fills count="1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5" fillId="0" borderId="0">
      <alignment/>
      <protection/>
    </xf>
  </cellStyleXfs>
  <cellXfs count="12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4" fontId="2" fillId="0" borderId="0" xfId="0" applyFont="1" applyBorder="1" applyAlignment="1">
      <alignment vertical="top" wrapText="1"/>
    </xf>
    <xf numFmtId="164" fontId="3" fillId="0" borderId="0" xfId="0" applyFont="1" applyBorder="1" applyAlignment="1">
      <alignment vertical="center" wrapText="1"/>
    </xf>
    <xf numFmtId="164" fontId="4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2" borderId="0" xfId="0" applyFill="1" applyAlignment="1">
      <alignment horizontal="center"/>
    </xf>
    <xf numFmtId="164" fontId="5" fillId="2" borderId="0" xfId="0" applyFont="1" applyFill="1" applyAlignment="1">
      <alignment horizontal="center"/>
    </xf>
    <xf numFmtId="164" fontId="5" fillId="2" borderId="0" xfId="0" applyFont="1" applyFill="1" applyAlignment="1">
      <alignment/>
    </xf>
    <xf numFmtId="164" fontId="6" fillId="3" borderId="0" xfId="0" applyFont="1" applyFill="1" applyAlignment="1">
      <alignment/>
    </xf>
    <xf numFmtId="164" fontId="0" fillId="3" borderId="0" xfId="0" applyFill="1" applyAlignment="1">
      <alignment/>
    </xf>
    <xf numFmtId="164" fontId="0" fillId="3" borderId="0" xfId="0" applyFill="1" applyAlignment="1">
      <alignment horizontal="center"/>
    </xf>
    <xf numFmtId="164" fontId="5" fillId="3" borderId="0" xfId="0" applyFont="1" applyFill="1" applyAlignment="1">
      <alignment/>
    </xf>
    <xf numFmtId="164" fontId="5" fillId="3" borderId="0" xfId="0" applyFont="1" applyFill="1" applyAlignment="1">
      <alignment horizontal="right"/>
    </xf>
    <xf numFmtId="164" fontId="7" fillId="3" borderId="0" xfId="0" applyFont="1" applyFill="1" applyAlignment="1">
      <alignment/>
    </xf>
    <xf numFmtId="164" fontId="2" fillId="0" borderId="1" xfId="0" applyFont="1" applyBorder="1" applyAlignment="1">
      <alignment horizontal="right" vertical="top" wrapText="1"/>
    </xf>
    <xf numFmtId="164" fontId="2" fillId="0" borderId="1" xfId="0" applyFont="1" applyBorder="1" applyAlignment="1">
      <alignment vertical="top" wrapText="1"/>
    </xf>
    <xf numFmtId="164" fontId="2" fillId="0" borderId="1" xfId="0" applyFont="1" applyBorder="1" applyAlignment="1">
      <alignment horizontal="center" vertical="top" wrapText="1"/>
    </xf>
    <xf numFmtId="164" fontId="7" fillId="0" borderId="0" xfId="0" applyFont="1" applyAlignment="1">
      <alignment vertical="top"/>
    </xf>
    <xf numFmtId="164" fontId="8" fillId="4" borderId="2" xfId="0" applyFont="1" applyFill="1" applyBorder="1" applyAlignment="1">
      <alignment/>
    </xf>
    <xf numFmtId="164" fontId="0" fillId="4" borderId="3" xfId="0" applyFill="1" applyBorder="1" applyAlignment="1">
      <alignment/>
    </xf>
    <xf numFmtId="164" fontId="8" fillId="4" borderId="3" xfId="0" applyFont="1" applyFill="1" applyBorder="1" applyAlignment="1">
      <alignment/>
    </xf>
    <xf numFmtId="164" fontId="0" fillId="4" borderId="3" xfId="0" applyFill="1" applyBorder="1" applyAlignment="1">
      <alignment horizontal="center"/>
    </xf>
    <xf numFmtId="165" fontId="9" fillId="4" borderId="3" xfId="0" applyNumberFormat="1" applyFont="1" applyFill="1" applyBorder="1" applyAlignment="1">
      <alignment horizontal="right"/>
    </xf>
    <xf numFmtId="164" fontId="0" fillId="4" borderId="4" xfId="0" applyFill="1" applyBorder="1" applyAlignment="1">
      <alignment/>
    </xf>
    <xf numFmtId="164" fontId="8" fillId="0" borderId="5" xfId="0" applyFont="1" applyBorder="1" applyAlignment="1">
      <alignment/>
    </xf>
    <xf numFmtId="164" fontId="10" fillId="3" borderId="5" xfId="0" applyFont="1" applyFill="1" applyBorder="1" applyAlignment="1">
      <alignment/>
    </xf>
    <xf numFmtId="164" fontId="11" fillId="3" borderId="5" xfId="0" applyFont="1" applyFill="1" applyBorder="1" applyAlignment="1">
      <alignment/>
    </xf>
    <xf numFmtId="164" fontId="0" fillId="3" borderId="5" xfId="0" applyFont="1" applyFill="1" applyBorder="1" applyAlignment="1">
      <alignment/>
    </xf>
    <xf numFmtId="164" fontId="0" fillId="3" borderId="5" xfId="0" applyFont="1" applyFill="1" applyBorder="1" applyAlignment="1">
      <alignment horizontal="center"/>
    </xf>
    <xf numFmtId="164" fontId="12" fillId="3" borderId="5" xfId="0" applyFont="1" applyFill="1" applyBorder="1" applyAlignment="1">
      <alignment horizontal="center"/>
    </xf>
    <xf numFmtId="164" fontId="12" fillId="0" borderId="5" xfId="0" applyFont="1" applyBorder="1" applyAlignment="1">
      <alignment horizontal="center"/>
    </xf>
    <xf numFmtId="166" fontId="0" fillId="0" borderId="5" xfId="0" applyNumberFormat="1" applyBorder="1" applyAlignment="1">
      <alignment horizontal="right"/>
    </xf>
    <xf numFmtId="167" fontId="1" fillId="0" borderId="5" xfId="0" applyNumberFormat="1" applyFont="1" applyBorder="1" applyAlignment="1">
      <alignment wrapText="1"/>
    </xf>
    <xf numFmtId="164" fontId="10" fillId="0" borderId="5" xfId="0" applyFont="1" applyBorder="1" applyAlignment="1">
      <alignment/>
    </xf>
    <xf numFmtId="164" fontId="11" fillId="0" borderId="5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5" xfId="0" applyFont="1" applyBorder="1" applyAlignment="1">
      <alignment horizontal="center"/>
    </xf>
    <xf numFmtId="166" fontId="0" fillId="0" borderId="5" xfId="0" applyNumberFormat="1" applyBorder="1" applyAlignment="1">
      <alignment/>
    </xf>
    <xf numFmtId="164" fontId="5" fillId="2" borderId="0" xfId="0" applyNumberFormat="1" applyFont="1" applyFill="1" applyAlignment="1">
      <alignment horizontal="center"/>
    </xf>
    <xf numFmtId="166" fontId="0" fillId="0" borderId="5" xfId="0" applyNumberFormat="1" applyFont="1" applyBorder="1" applyAlignment="1">
      <alignment horizontal="right"/>
    </xf>
    <xf numFmtId="164" fontId="5" fillId="3" borderId="0" xfId="0" applyFont="1" applyFill="1" applyAlignment="1">
      <alignment horizontal="center"/>
    </xf>
    <xf numFmtId="164" fontId="13" fillId="0" borderId="5" xfId="0" applyFont="1" applyBorder="1" applyAlignment="1">
      <alignment/>
    </xf>
    <xf numFmtId="164" fontId="14" fillId="0" borderId="5" xfId="0" applyFont="1" applyBorder="1" applyAlignment="1">
      <alignment/>
    </xf>
    <xf numFmtId="164" fontId="0" fillId="0" borderId="5" xfId="0" applyFont="1" applyBorder="1" applyAlignment="1">
      <alignment/>
    </xf>
    <xf numFmtId="166" fontId="0" fillId="0" borderId="5" xfId="0" applyNumberFormat="1" applyFont="1" applyBorder="1" applyAlignment="1">
      <alignment horizontal="center"/>
    </xf>
    <xf numFmtId="164" fontId="8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wrapText="1"/>
    </xf>
    <xf numFmtId="164" fontId="8" fillId="3" borderId="0" xfId="0" applyFont="1" applyFill="1" applyAlignment="1">
      <alignment horizontal="right"/>
    </xf>
    <xf numFmtId="164" fontId="15" fillId="0" borderId="5" xfId="0" applyFont="1" applyBorder="1" applyAlignment="1">
      <alignment/>
    </xf>
    <xf numFmtId="164" fontId="16" fillId="0" borderId="5" xfId="0" applyFont="1" applyBorder="1" applyAlignment="1">
      <alignment/>
    </xf>
    <xf numFmtId="164" fontId="4" fillId="5" borderId="0" xfId="0" applyFont="1" applyFill="1" applyAlignment="1">
      <alignment/>
    </xf>
    <xf numFmtId="164" fontId="17" fillId="5" borderId="0" xfId="0" applyFont="1" applyFill="1" applyAlignment="1">
      <alignment/>
    </xf>
    <xf numFmtId="164" fontId="0" fillId="5" borderId="0" xfId="0" applyFill="1" applyAlignment="1">
      <alignment/>
    </xf>
    <xf numFmtId="164" fontId="7" fillId="0" borderId="0" xfId="0" applyFont="1" applyAlignment="1">
      <alignment/>
    </xf>
    <xf numFmtId="164" fontId="6" fillId="6" borderId="0" xfId="0" applyFont="1" applyFill="1" applyAlignment="1">
      <alignment/>
    </xf>
    <xf numFmtId="164" fontId="0" fillId="6" borderId="0" xfId="0" applyFill="1" applyAlignment="1">
      <alignment/>
    </xf>
    <xf numFmtId="164" fontId="2" fillId="7" borderId="1" xfId="0" applyFont="1" applyFill="1" applyBorder="1" applyAlignment="1">
      <alignment horizontal="right" vertical="top" wrapText="1"/>
    </xf>
    <xf numFmtId="164" fontId="2" fillId="7" borderId="1" xfId="0" applyFont="1" applyFill="1" applyBorder="1" applyAlignment="1">
      <alignment vertical="top" wrapText="1"/>
    </xf>
    <xf numFmtId="164" fontId="2" fillId="8" borderId="0" xfId="0" applyFont="1" applyFill="1" applyBorder="1" applyAlignment="1">
      <alignment horizontal="right" vertical="top" wrapText="1"/>
    </xf>
    <xf numFmtId="164" fontId="2" fillId="8" borderId="0" xfId="0" applyFont="1" applyFill="1" applyBorder="1" applyAlignment="1">
      <alignment vertical="top" wrapText="1"/>
    </xf>
    <xf numFmtId="164" fontId="2" fillId="7" borderId="0" xfId="0" applyFont="1" applyFill="1" applyBorder="1" applyAlignment="1">
      <alignment horizontal="right" vertical="top" wrapText="1"/>
    </xf>
    <xf numFmtId="164" fontId="8" fillId="9" borderId="5" xfId="0" applyFont="1" applyFill="1" applyBorder="1" applyAlignment="1">
      <alignment/>
    </xf>
    <xf numFmtId="164" fontId="10" fillId="9" borderId="5" xfId="0" applyFont="1" applyFill="1" applyBorder="1" applyAlignment="1">
      <alignment/>
    </xf>
    <xf numFmtId="164" fontId="11" fillId="9" borderId="5" xfId="0" applyFont="1" applyFill="1" applyBorder="1" applyAlignment="1">
      <alignment/>
    </xf>
    <xf numFmtId="164" fontId="0" fillId="9" borderId="5" xfId="0" applyFont="1" applyFill="1" applyBorder="1" applyAlignment="1">
      <alignment/>
    </xf>
    <xf numFmtId="164" fontId="0" fillId="9" borderId="5" xfId="0" applyFont="1" applyFill="1" applyBorder="1" applyAlignment="1">
      <alignment horizontal="right"/>
    </xf>
    <xf numFmtId="164" fontId="12" fillId="9" borderId="5" xfId="0" applyFont="1" applyFill="1" applyBorder="1" applyAlignment="1">
      <alignment horizontal="right"/>
    </xf>
    <xf numFmtId="166" fontId="0" fillId="9" borderId="5" xfId="0" applyNumberFormat="1" applyFill="1" applyBorder="1" applyAlignment="1">
      <alignment/>
    </xf>
    <xf numFmtId="164" fontId="5" fillId="9" borderId="5" xfId="0" applyFont="1" applyFill="1" applyBorder="1" applyAlignment="1">
      <alignment/>
    </xf>
    <xf numFmtId="164" fontId="0" fillId="9" borderId="0" xfId="0" applyFill="1" applyAlignment="1">
      <alignment/>
    </xf>
    <xf numFmtId="164" fontId="8" fillId="10" borderId="5" xfId="0" applyFont="1" applyFill="1" applyBorder="1" applyAlignment="1">
      <alignment/>
    </xf>
    <xf numFmtId="164" fontId="10" fillId="10" borderId="5" xfId="0" applyFont="1" applyFill="1" applyBorder="1" applyAlignment="1">
      <alignment/>
    </xf>
    <xf numFmtId="164" fontId="11" fillId="10" borderId="5" xfId="0" applyFont="1" applyFill="1" applyBorder="1" applyAlignment="1">
      <alignment/>
    </xf>
    <xf numFmtId="164" fontId="0" fillId="10" borderId="5" xfId="0" applyFont="1" applyFill="1" applyBorder="1" applyAlignment="1">
      <alignment/>
    </xf>
    <xf numFmtId="164" fontId="0" fillId="10" borderId="5" xfId="0" applyFont="1" applyFill="1" applyBorder="1" applyAlignment="1">
      <alignment horizontal="right"/>
    </xf>
    <xf numFmtId="164" fontId="12" fillId="10" borderId="5" xfId="0" applyFont="1" applyFill="1" applyBorder="1" applyAlignment="1">
      <alignment horizontal="right"/>
    </xf>
    <xf numFmtId="166" fontId="0" fillId="10" borderId="5" xfId="0" applyNumberFormat="1" applyFill="1" applyBorder="1" applyAlignment="1">
      <alignment/>
    </xf>
    <xf numFmtId="164" fontId="5" fillId="10" borderId="5" xfId="0" applyFont="1" applyFill="1" applyBorder="1" applyAlignment="1">
      <alignment/>
    </xf>
    <xf numFmtId="164" fontId="0" fillId="10" borderId="0" xfId="0" applyFill="1" applyAlignment="1">
      <alignment/>
    </xf>
    <xf numFmtId="164" fontId="18" fillId="11" borderId="5" xfId="0" applyFont="1" applyFill="1" applyBorder="1" applyAlignment="1">
      <alignment/>
    </xf>
    <xf numFmtId="164" fontId="18" fillId="11" borderId="5" xfId="0" applyFont="1" applyFill="1" applyBorder="1" applyAlignment="1">
      <alignment/>
    </xf>
    <xf numFmtId="164" fontId="19" fillId="11" borderId="5" xfId="0" applyFont="1" applyFill="1" applyBorder="1" applyAlignment="1">
      <alignment/>
    </xf>
    <xf numFmtId="164" fontId="19" fillId="11" borderId="5" xfId="0" applyFont="1" applyFill="1" applyBorder="1" applyAlignment="1">
      <alignment horizontal="right"/>
    </xf>
    <xf numFmtId="164" fontId="18" fillId="11" borderId="5" xfId="0" applyFont="1" applyFill="1" applyBorder="1" applyAlignment="1">
      <alignment horizontal="right"/>
    </xf>
    <xf numFmtId="166" fontId="19" fillId="11" borderId="5" xfId="0" applyNumberFormat="1" applyFont="1" applyFill="1" applyBorder="1" applyAlignment="1">
      <alignment/>
    </xf>
    <xf numFmtId="164" fontId="5" fillId="11" borderId="5" xfId="0" applyFont="1" applyFill="1" applyBorder="1" applyAlignment="1">
      <alignment/>
    </xf>
    <xf numFmtId="164" fontId="8" fillId="11" borderId="5" xfId="0" applyFont="1" applyFill="1" applyBorder="1" applyAlignment="1">
      <alignment/>
    </xf>
    <xf numFmtId="164" fontId="0" fillId="11" borderId="0" xfId="0" applyFill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/>
    </xf>
    <xf numFmtId="164" fontId="14" fillId="0" borderId="0" xfId="0" applyFont="1" applyAlignment="1">
      <alignment/>
    </xf>
    <xf numFmtId="164" fontId="14" fillId="0" borderId="0" xfId="0" applyFont="1" applyBorder="1" applyAlignment="1">
      <alignment/>
    </xf>
    <xf numFmtId="164" fontId="9" fillId="0" borderId="0" xfId="0" applyFont="1" applyAlignment="1">
      <alignment/>
    </xf>
    <xf numFmtId="164" fontId="20" fillId="0" borderId="0" xfId="0" applyFont="1" applyAlignment="1">
      <alignment wrapText="1"/>
    </xf>
    <xf numFmtId="164" fontId="6" fillId="6" borderId="1" xfId="0" applyFont="1" applyFill="1" applyBorder="1" applyAlignment="1">
      <alignment horizontal="right" wrapText="1"/>
    </xf>
    <xf numFmtId="164" fontId="6" fillId="6" borderId="1" xfId="0" applyFont="1" applyFill="1" applyBorder="1" applyAlignment="1">
      <alignment horizontal="right"/>
    </xf>
    <xf numFmtId="164" fontId="0" fillId="0" borderId="0" xfId="0" applyFont="1" applyAlignment="1">
      <alignment horizontal="right"/>
    </xf>
    <xf numFmtId="164" fontId="21" fillId="0" borderId="5" xfId="0" applyFont="1" applyBorder="1" applyAlignment="1">
      <alignment/>
    </xf>
    <xf numFmtId="168" fontId="11" fillId="0" borderId="5" xfId="0" applyNumberFormat="1" applyFont="1" applyBorder="1" applyAlignment="1">
      <alignment/>
    </xf>
    <xf numFmtId="164" fontId="22" fillId="6" borderId="5" xfId="0" applyFont="1" applyFill="1" applyBorder="1" applyAlignment="1">
      <alignment/>
    </xf>
    <xf numFmtId="164" fontId="23" fillId="6" borderId="5" xfId="0" applyFont="1" applyFill="1" applyBorder="1" applyAlignment="1">
      <alignment horizontal="right"/>
    </xf>
    <xf numFmtId="164" fontId="23" fillId="0" borderId="5" xfId="0" applyFont="1" applyBorder="1" applyAlignment="1">
      <alignment/>
    </xf>
    <xf numFmtId="164" fontId="23" fillId="0" borderId="5" xfId="0" applyFont="1" applyBorder="1" applyAlignment="1">
      <alignment horizontal="left"/>
    </xf>
    <xf numFmtId="164" fontId="23" fillId="0" borderId="5" xfId="0" applyFont="1" applyBorder="1" applyAlignment="1">
      <alignment horizontal="right"/>
    </xf>
    <xf numFmtId="164" fontId="23" fillId="6" borderId="5" xfId="0" applyFont="1" applyFill="1" applyBorder="1" applyAlignment="1">
      <alignment horizontal="left"/>
    </xf>
    <xf numFmtId="164" fontId="24" fillId="6" borderId="0" xfId="0" applyFont="1" applyFill="1" applyAlignment="1">
      <alignment horizontal="left"/>
    </xf>
    <xf numFmtId="164" fontId="26" fillId="4" borderId="6" xfId="20" applyFont="1" applyFill="1" applyBorder="1">
      <alignment/>
      <protection/>
    </xf>
    <xf numFmtId="164" fontId="0" fillId="0" borderId="0" xfId="0" applyNumberFormat="1" applyAlignment="1">
      <alignment/>
    </xf>
    <xf numFmtId="164" fontId="6" fillId="12" borderId="0" xfId="0" applyFont="1" applyFill="1" applyAlignment="1">
      <alignment/>
    </xf>
    <xf numFmtId="164" fontId="27" fillId="0" borderId="5" xfId="0" applyFont="1" applyBorder="1" applyAlignment="1">
      <alignment/>
    </xf>
    <xf numFmtId="164" fontId="5" fillId="0" borderId="5" xfId="0" applyFont="1" applyBorder="1" applyAlignment="1">
      <alignment/>
    </xf>
    <xf numFmtId="169" fontId="28" fillId="13" borderId="1" xfId="0" applyNumberFormat="1" applyFont="1" applyFill="1" applyBorder="1" applyAlignment="1">
      <alignment horizontal="center" vertical="center"/>
    </xf>
    <xf numFmtId="164" fontId="29" fillId="0" borderId="0" xfId="0" applyFont="1" applyAlignment="1">
      <alignment wrapText="1"/>
    </xf>
    <xf numFmtId="170" fontId="30" fillId="0" borderId="0" xfId="0" applyNumberFormat="1" applyFont="1" applyAlignment="1">
      <alignment horizontal="center"/>
    </xf>
    <xf numFmtId="164" fontId="30" fillId="0" borderId="5" xfId="0" applyFont="1" applyBorder="1" applyAlignment="1">
      <alignment/>
    </xf>
    <xf numFmtId="166" fontId="30" fillId="0" borderId="5" xfId="0" applyNumberFormat="1" applyFont="1" applyBorder="1" applyAlignment="1">
      <alignment/>
    </xf>
    <xf numFmtId="169" fontId="31" fillId="13" borderId="1" xfId="0" applyNumberFormat="1" applyFont="1" applyFill="1" applyBorder="1" applyAlignment="1">
      <alignment horizontal="center" vertical="center"/>
    </xf>
    <xf numFmtId="169" fontId="32" fillId="13" borderId="1" xfId="0" applyNumberFormat="1" applyFont="1" applyFill="1" applyBorder="1" applyAlignment="1">
      <alignment horizontal="center" vertical="center"/>
    </xf>
    <xf numFmtId="169" fontId="32" fillId="0" borderId="1" xfId="0" applyNumberFormat="1" applyFont="1" applyFill="1" applyBorder="1" applyAlignment="1">
      <alignment horizontal="center" vertical="center"/>
    </xf>
    <xf numFmtId="169" fontId="28" fillId="0" borderId="1" xfId="0" applyNumberFormat="1" applyFont="1" applyFill="1" applyBorder="1" applyAlignment="1">
      <alignment horizontal="center" vertical="center"/>
    </xf>
    <xf numFmtId="169" fontId="31" fillId="0" borderId="1" xfId="0" applyNumberFormat="1" applyFont="1" applyFill="1" applyBorder="1" applyAlignment="1">
      <alignment horizontal="center" vertical="center" wrapText="1"/>
    </xf>
    <xf numFmtId="169" fontId="28" fillId="0" borderId="7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914400</xdr:colOff>
      <xdr:row>0</xdr:row>
      <xdr:rowOff>38100</xdr:rowOff>
    </xdr:from>
    <xdr:to>
      <xdr:col>10</xdr:col>
      <xdr:colOff>523875</xdr:colOff>
      <xdr:row>0</xdr:row>
      <xdr:rowOff>933450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38100"/>
          <a:ext cx="60769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lbinhanak.cz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tabSelected="1" view="pageBreakPreview" zoomScaleNormal="72" zoomScaleSheetLayoutView="100" workbookViewId="0" topLeftCell="A1">
      <selection activeCell="A96" sqref="A96:IV96"/>
    </sheetView>
  </sheetViews>
  <sheetFormatPr defaultColWidth="9.00390625" defaultRowHeight="12.75"/>
  <cols>
    <col min="1" max="1" width="6.25390625" style="0" customWidth="1"/>
    <col min="2" max="2" width="5.375" style="0" customWidth="1"/>
    <col min="3" max="3" width="28.00390625" style="0" customWidth="1"/>
    <col min="4" max="4" width="20.25390625" style="0" customWidth="1"/>
    <col min="5" max="5" width="27.375" style="0" customWidth="1"/>
    <col min="6" max="6" width="7.50390625" style="1" customWidth="1"/>
    <col min="7" max="7" width="6.75390625" style="1" customWidth="1"/>
    <col min="8" max="8" width="7.25390625" style="1" customWidth="1"/>
    <col min="9" max="9" width="10.25390625" style="2" customWidth="1"/>
    <col min="10" max="10" width="5.50390625" style="0" customWidth="1"/>
    <col min="11" max="11" width="7.375" style="0" customWidth="1"/>
    <col min="256" max="16384" width="11.625" style="0" customWidth="1"/>
  </cols>
  <sheetData>
    <row r="1" spans="1:11" ht="75" customHeight="1">
      <c r="A1" s="3"/>
      <c r="B1" s="3"/>
      <c r="C1" s="4" t="s">
        <v>0</v>
      </c>
      <c r="D1" s="3"/>
      <c r="E1" s="3"/>
      <c r="F1" s="3"/>
      <c r="G1" s="3"/>
      <c r="H1" s="3"/>
      <c r="I1" s="3"/>
      <c r="J1" s="3"/>
      <c r="K1" s="3"/>
    </row>
    <row r="2" spans="1:11" ht="12.75">
      <c r="A2" s="5" t="str">
        <f>'Zadani_bezcu HZ + P'!B1</f>
        <v>6.z. ZBP – 25.12.2013 „Vánoční běh Elektrokov Znojmo“</v>
      </c>
      <c r="B2" s="6"/>
      <c r="C2" s="6"/>
      <c r="D2" s="6"/>
      <c r="E2" s="6"/>
      <c r="F2" s="7"/>
      <c r="G2" s="7"/>
      <c r="H2" s="8"/>
      <c r="I2" s="9">
        <f>'Zadani_bezcu HZ + P'!H5</f>
        <v>10.58</v>
      </c>
      <c r="J2" s="9" t="s">
        <v>1</v>
      </c>
      <c r="K2" s="9" t="s">
        <v>2</v>
      </c>
    </row>
    <row r="3" spans="1:11" s="15" customFormat="1" ht="12.75">
      <c r="A3" s="10" t="s">
        <v>3</v>
      </c>
      <c r="B3" s="11"/>
      <c r="C3" s="11"/>
      <c r="D3" s="11"/>
      <c r="E3" s="11"/>
      <c r="F3" s="12"/>
      <c r="G3" s="12"/>
      <c r="H3" s="12"/>
      <c r="I3" s="11"/>
      <c r="J3" s="13"/>
      <c r="K3" s="14"/>
    </row>
    <row r="4" spans="1:11" s="19" customFormat="1" ht="12.75">
      <c r="A4" s="16" t="s">
        <v>4</v>
      </c>
      <c r="B4" s="16" t="s">
        <v>5</v>
      </c>
      <c r="C4" s="17" t="s">
        <v>6</v>
      </c>
      <c r="D4" s="17" t="s">
        <v>7</v>
      </c>
      <c r="E4" s="17" t="s">
        <v>8</v>
      </c>
      <c r="F4" s="18" t="s">
        <v>9</v>
      </c>
      <c r="G4" s="18" t="s">
        <v>10</v>
      </c>
      <c r="H4" s="18" t="s">
        <v>11</v>
      </c>
      <c r="I4" s="16" t="s">
        <v>12</v>
      </c>
      <c r="J4" s="16" t="s">
        <v>13</v>
      </c>
      <c r="K4" s="16" t="s">
        <v>14</v>
      </c>
    </row>
    <row r="5" spans="1:11" ht="12.75">
      <c r="A5" s="20"/>
      <c r="B5" s="21"/>
      <c r="C5" s="22" t="str">
        <f>'Kat.'!A2</f>
        <v>Muži do 39:</v>
      </c>
      <c r="D5" s="22" t="str">
        <f>'Kat.'!B2</f>
        <v>(RN 1994 – 1974)</v>
      </c>
      <c r="E5" s="22" t="str">
        <f>'Kat.'!C2</f>
        <v>MA</v>
      </c>
      <c r="F5" s="23"/>
      <c r="G5" s="23"/>
      <c r="H5" s="23"/>
      <c r="I5" s="24"/>
      <c r="J5" s="21"/>
      <c r="K5" s="25"/>
    </row>
    <row r="6" spans="1:11" ht="12.75">
      <c r="A6" s="26">
        <f>ROW(C1)</f>
        <v>1</v>
      </c>
      <c r="B6" s="27">
        <v>14</v>
      </c>
      <c r="C6" s="28" t="s">
        <v>15</v>
      </c>
      <c r="D6" s="29" t="s">
        <v>16</v>
      </c>
      <c r="E6" s="29" t="s">
        <v>17</v>
      </c>
      <c r="F6" s="30">
        <v>1988</v>
      </c>
      <c r="G6" s="31" t="str">
        <f>VLOOKUP(F6,'RN HZM'!$A$1:$B$123,2,0)</f>
        <v>MA</v>
      </c>
      <c r="H6" s="32" t="str">
        <f>VLOOKUP(F6,'RN ZBPM'!$A$1:$B$109,2,0)</f>
        <v>MA</v>
      </c>
      <c r="I6" s="33">
        <v>0.023842592592592592</v>
      </c>
      <c r="J6" s="26">
        <v>30</v>
      </c>
      <c r="K6" s="34">
        <f>I6/$I$2</f>
        <v>0.0022535531751032697</v>
      </c>
    </row>
    <row r="7" spans="1:11" ht="12.75">
      <c r="A7" s="26">
        <f>ROW(C2)</f>
        <v>2</v>
      </c>
      <c r="B7" s="27">
        <v>7</v>
      </c>
      <c r="C7" s="28" t="s">
        <v>18</v>
      </c>
      <c r="D7" s="29" t="s">
        <v>19</v>
      </c>
      <c r="E7" s="29" t="s">
        <v>20</v>
      </c>
      <c r="F7" s="30">
        <v>1993</v>
      </c>
      <c r="G7" s="31" t="str">
        <f>VLOOKUP(F7,'RN HZM'!$A$1:$B$123,2,0)</f>
        <v>MA</v>
      </c>
      <c r="H7" s="32" t="str">
        <f>VLOOKUP(F7,'RN ZBPM'!$A$1:$B$109,2,0)</f>
        <v>MA</v>
      </c>
      <c r="I7" s="33">
        <v>0.025520833333333333</v>
      </c>
      <c r="J7" s="26">
        <v>25</v>
      </c>
      <c r="K7" s="34">
        <f>I7/$I$2</f>
        <v>0.0024121770636420918</v>
      </c>
    </row>
    <row r="8" spans="1:11" ht="12.75">
      <c r="A8" s="26">
        <f>ROW(C3)</f>
        <v>3</v>
      </c>
      <c r="B8" s="27">
        <v>8</v>
      </c>
      <c r="C8" s="28" t="s">
        <v>21</v>
      </c>
      <c r="D8" s="29" t="s">
        <v>22</v>
      </c>
      <c r="E8" s="29" t="s">
        <v>20</v>
      </c>
      <c r="F8" s="30">
        <v>1976</v>
      </c>
      <c r="G8" s="31" t="str">
        <f>VLOOKUP(F8,'RN HZM'!$A$1:$B$123,2,0)</f>
        <v>MA</v>
      </c>
      <c r="H8" s="32" t="str">
        <f>VLOOKUP(F8,'RN ZBPM'!$A$1:$B$109,2,0)</f>
        <v>MA</v>
      </c>
      <c r="I8" s="33">
        <v>0.025578703703703704</v>
      </c>
      <c r="J8" s="26">
        <v>21</v>
      </c>
      <c r="K8" s="34">
        <f>I8/$I$2</f>
        <v>0.0024176468529020514</v>
      </c>
    </row>
    <row r="9" spans="1:11" ht="12.75">
      <c r="A9" s="26">
        <f>ROW(C4)</f>
        <v>4</v>
      </c>
      <c r="B9" s="35">
        <v>3</v>
      </c>
      <c r="C9" s="36" t="s">
        <v>23</v>
      </c>
      <c r="D9" s="37" t="s">
        <v>24</v>
      </c>
      <c r="E9" s="37" t="s">
        <v>25</v>
      </c>
      <c r="F9" s="38">
        <v>1983</v>
      </c>
      <c r="G9" s="31" t="str">
        <f>VLOOKUP(F9,'RN HZM'!$A$1:$B$123,2,0)</f>
        <v>MA</v>
      </c>
      <c r="H9" s="32" t="str">
        <f>VLOOKUP(F9,'RN ZBPM'!$A$1:$B$109,2,0)</f>
        <v>MA</v>
      </c>
      <c r="I9" s="33">
        <v>0.02736111111111111</v>
      </c>
      <c r="J9" s="26">
        <v>18</v>
      </c>
      <c r="K9" s="34">
        <f>I9/$I$2</f>
        <v>0.0025861163621088007</v>
      </c>
    </row>
    <row r="10" spans="1:11" ht="12.75">
      <c r="A10" s="26">
        <f>ROW(C5)</f>
        <v>5</v>
      </c>
      <c r="B10" s="35">
        <v>6</v>
      </c>
      <c r="C10" s="36" t="s">
        <v>26</v>
      </c>
      <c r="D10" s="37" t="s">
        <v>27</v>
      </c>
      <c r="E10" s="37" t="s">
        <v>20</v>
      </c>
      <c r="F10" s="38">
        <v>1977</v>
      </c>
      <c r="G10" s="31" t="str">
        <f>VLOOKUP(F10,'RN HZM'!$A$1:$B$123,2,0)</f>
        <v>MA</v>
      </c>
      <c r="H10" s="32" t="str">
        <f>VLOOKUP(F10,'RN ZBPM'!$A$1:$B$109,2,0)</f>
        <v>MA</v>
      </c>
      <c r="I10" s="33">
        <v>0.027870370370370372</v>
      </c>
      <c r="J10" s="26">
        <v>16</v>
      </c>
      <c r="K10" s="34">
        <f>I10/$I$2</f>
        <v>0.0026342505075964435</v>
      </c>
    </row>
    <row r="11" spans="1:11" ht="12.75">
      <c r="A11" s="26">
        <f>ROW(C6)</f>
        <v>6</v>
      </c>
      <c r="B11" s="35">
        <v>146</v>
      </c>
      <c r="C11" s="36" t="s">
        <v>28</v>
      </c>
      <c r="D11" s="37" t="s">
        <v>29</v>
      </c>
      <c r="E11" s="37" t="s">
        <v>30</v>
      </c>
      <c r="F11" s="38">
        <v>1976</v>
      </c>
      <c r="G11" s="31" t="str">
        <f>VLOOKUP(F11,'RN HZM'!$A$1:$B$123,2,0)</f>
        <v>MA</v>
      </c>
      <c r="H11" s="32" t="str">
        <f>VLOOKUP(F11,'RN ZBPM'!$A$1:$B$109,2,0)</f>
        <v>MA</v>
      </c>
      <c r="I11" s="33">
        <v>0.028217592592592593</v>
      </c>
      <c r="J11" s="26">
        <v>15</v>
      </c>
      <c r="K11" s="34">
        <f>I11/$I$2</f>
        <v>0.0026670692431562</v>
      </c>
    </row>
    <row r="12" spans="1:11" ht="12.75">
      <c r="A12" s="26">
        <f>ROW(C7)</f>
        <v>7</v>
      </c>
      <c r="B12" s="35">
        <v>139</v>
      </c>
      <c r="C12" s="36" t="s">
        <v>31</v>
      </c>
      <c r="D12" s="37" t="s">
        <v>32</v>
      </c>
      <c r="E12" s="37" t="s">
        <v>33</v>
      </c>
      <c r="F12" s="38">
        <v>1985</v>
      </c>
      <c r="G12" s="31" t="str">
        <f>VLOOKUP(F12,'RN HZM'!$A$1:$B$123,2,0)</f>
        <v>MA</v>
      </c>
      <c r="H12" s="32" t="str">
        <f>VLOOKUP(F12,'RN ZBPM'!$A$1:$B$109,2,0)</f>
        <v>MA</v>
      </c>
      <c r="I12" s="33">
        <v>0.028287037037037038</v>
      </c>
      <c r="J12" s="26">
        <v>14</v>
      </c>
      <c r="K12" s="34">
        <f>I12/$I$2</f>
        <v>0.002673632990268151</v>
      </c>
    </row>
    <row r="13" spans="1:11" ht="12.75">
      <c r="A13" s="26">
        <f>ROW(C8)</f>
        <v>8</v>
      </c>
      <c r="B13" s="35">
        <v>10</v>
      </c>
      <c r="C13" s="36" t="s">
        <v>34</v>
      </c>
      <c r="D13" s="37" t="s">
        <v>22</v>
      </c>
      <c r="E13" s="37" t="s">
        <v>20</v>
      </c>
      <c r="F13" s="38">
        <v>1992</v>
      </c>
      <c r="G13" s="31" t="str">
        <f>VLOOKUP(F13,'RN HZM'!$A$1:$B$123,2,0)</f>
        <v>MA</v>
      </c>
      <c r="H13" s="32" t="str">
        <f>VLOOKUP(F13,'RN ZBPM'!$A$1:$B$109,2,0)</f>
        <v>MA</v>
      </c>
      <c r="I13" s="33">
        <v>0.02851851851851852</v>
      </c>
      <c r="J13" s="26">
        <v>13</v>
      </c>
      <c r="K13" s="34">
        <f>I13/$I$2</f>
        <v>0.0026955121473079885</v>
      </c>
    </row>
    <row r="14" spans="1:11" ht="12.75">
      <c r="A14" s="26">
        <f>ROW(C9)</f>
        <v>9</v>
      </c>
      <c r="B14" s="35">
        <v>125</v>
      </c>
      <c r="C14" s="36" t="s">
        <v>35</v>
      </c>
      <c r="D14" s="37" t="s">
        <v>36</v>
      </c>
      <c r="E14" s="37" t="s">
        <v>37</v>
      </c>
      <c r="F14" s="38">
        <v>1986</v>
      </c>
      <c r="G14" s="31" t="str">
        <f>VLOOKUP(F14,'RN HZM'!$A$1:$B$123,2,0)</f>
        <v>MA</v>
      </c>
      <c r="H14" s="32" t="str">
        <f>VLOOKUP(F14,'RN ZBPM'!$A$1:$B$109,2,0)</f>
        <v>MA</v>
      </c>
      <c r="I14" s="33">
        <v>0.028622685185185185</v>
      </c>
      <c r="J14" s="26">
        <v>12</v>
      </c>
      <c r="K14" s="34">
        <f>I14/$I$2</f>
        <v>0.0027053577679759153</v>
      </c>
    </row>
    <row r="15" spans="1:11" ht="12.75">
      <c r="A15" s="26">
        <f>ROW(C10)</f>
        <v>10</v>
      </c>
      <c r="B15" s="35">
        <v>15</v>
      </c>
      <c r="C15" s="36" t="s">
        <v>38</v>
      </c>
      <c r="D15" s="37" t="s">
        <v>16</v>
      </c>
      <c r="E15" s="37" t="s">
        <v>25</v>
      </c>
      <c r="F15" s="38">
        <v>1991</v>
      </c>
      <c r="G15" s="31" t="str">
        <f>VLOOKUP(F15,'RN HZM'!$A$1:$B$123,2,0)</f>
        <v>MA</v>
      </c>
      <c r="H15" s="32" t="str">
        <f>VLOOKUP(F15,'RN ZBPM'!$A$1:$B$109,2,0)</f>
        <v>MA</v>
      </c>
      <c r="I15" s="33">
        <v>0.028715277777777777</v>
      </c>
      <c r="J15" s="26">
        <v>11</v>
      </c>
      <c r="K15" s="34">
        <f>I15/$I$2</f>
        <v>0.0027141094307918502</v>
      </c>
    </row>
    <row r="16" spans="1:11" ht="12.75">
      <c r="A16" s="26">
        <f>ROW(C11)</f>
        <v>11</v>
      </c>
      <c r="B16" s="35">
        <v>48</v>
      </c>
      <c r="C16" s="36" t="s">
        <v>39</v>
      </c>
      <c r="D16" s="37" t="s">
        <v>40</v>
      </c>
      <c r="E16" s="37" t="s">
        <v>41</v>
      </c>
      <c r="F16" s="38">
        <v>1983</v>
      </c>
      <c r="G16" s="31" t="str">
        <f>VLOOKUP(F16,'RN HZM'!$A$1:$B$123,2,0)</f>
        <v>MA</v>
      </c>
      <c r="H16" s="32" t="str">
        <f>VLOOKUP(F16,'RN ZBPM'!$A$1:$B$109,2,0)</f>
        <v>MA</v>
      </c>
      <c r="I16" s="33">
        <v>0.029189814814814814</v>
      </c>
      <c r="J16" s="26">
        <v>9</v>
      </c>
      <c r="K16" s="34">
        <f>I16/$I$2</f>
        <v>0.0027589617027235173</v>
      </c>
    </row>
    <row r="17" spans="1:11" ht="12.75">
      <c r="A17" s="26">
        <f>ROW(C12)</f>
        <v>12</v>
      </c>
      <c r="B17" s="35">
        <v>12</v>
      </c>
      <c r="C17" s="36" t="s">
        <v>42</v>
      </c>
      <c r="D17" s="37" t="s">
        <v>43</v>
      </c>
      <c r="E17" s="37" t="s">
        <v>44</v>
      </c>
      <c r="F17" s="38">
        <v>1977</v>
      </c>
      <c r="G17" s="31" t="str">
        <f>VLOOKUP(F17,'RN HZM'!$A$1:$B$123,2,0)</f>
        <v>MA</v>
      </c>
      <c r="H17" s="32" t="str">
        <f>VLOOKUP(F17,'RN ZBPM'!$A$1:$B$109,2,0)</f>
        <v>MA</v>
      </c>
      <c r="I17" s="33">
        <v>0.029282407407407406</v>
      </c>
      <c r="J17" s="26">
        <v>8</v>
      </c>
      <c r="K17" s="34">
        <f>I17/$I$2</f>
        <v>0.002767713365539452</v>
      </c>
    </row>
    <row r="18" spans="1:11" ht="12.75">
      <c r="A18" s="26">
        <f>ROW(C13)</f>
        <v>13</v>
      </c>
      <c r="B18" s="35">
        <v>50</v>
      </c>
      <c r="C18" s="36" t="s">
        <v>45</v>
      </c>
      <c r="D18" s="37" t="s">
        <v>46</v>
      </c>
      <c r="E18" s="37" t="s">
        <v>47</v>
      </c>
      <c r="F18" s="38">
        <v>1974</v>
      </c>
      <c r="G18" s="31" t="str">
        <f>VLOOKUP(F18,'RN HZM'!$A$1:$B$123,2,0)</f>
        <v>MA</v>
      </c>
      <c r="H18" s="32" t="str">
        <f>VLOOKUP(F18,'RN ZBPM'!$A$1:$B$109,2,0)</f>
        <v>MA</v>
      </c>
      <c r="I18" s="33">
        <v>0.030081018518518517</v>
      </c>
      <c r="J18" s="26">
        <v>7</v>
      </c>
      <c r="K18" s="34">
        <f>I18/$I$2</f>
        <v>0.002843196457326892</v>
      </c>
    </row>
    <row r="19" spans="1:11" ht="12.75">
      <c r="A19" s="26">
        <f>ROW(C14)</f>
        <v>14</v>
      </c>
      <c r="B19" s="35">
        <v>11</v>
      </c>
      <c r="C19" s="36" t="s">
        <v>42</v>
      </c>
      <c r="D19" s="37" t="s">
        <v>48</v>
      </c>
      <c r="E19" s="37" t="s">
        <v>49</v>
      </c>
      <c r="F19" s="38">
        <v>1976</v>
      </c>
      <c r="G19" s="31" t="str">
        <f>VLOOKUP(F19,'RN HZM'!$A$1:$B$123,2,0)</f>
        <v>MA</v>
      </c>
      <c r="H19" s="32" t="str">
        <f>VLOOKUP(F19,'RN ZBPM'!$A$1:$B$109,2,0)</f>
        <v>MA</v>
      </c>
      <c r="I19" s="33">
        <v>0.03033564814814815</v>
      </c>
      <c r="J19" s="26">
        <v>6</v>
      </c>
      <c r="K19" s="34">
        <f>I19/$I$2</f>
        <v>0.0028672635300707136</v>
      </c>
    </row>
    <row r="20" spans="1:11" ht="12.75">
      <c r="A20" s="26">
        <f>ROW(C15)</f>
        <v>15</v>
      </c>
      <c r="B20" s="35">
        <v>148</v>
      </c>
      <c r="C20" s="36" t="s">
        <v>50</v>
      </c>
      <c r="D20" s="37" t="s">
        <v>51</v>
      </c>
      <c r="E20" s="37" t="s">
        <v>52</v>
      </c>
      <c r="F20" s="38">
        <v>1981</v>
      </c>
      <c r="G20" s="31" t="str">
        <f>VLOOKUP(F20,'RN HZM'!$A$1:$B$123,2,0)</f>
        <v>MA</v>
      </c>
      <c r="H20" s="32" t="str">
        <f>VLOOKUP(F20,'RN ZBPM'!$A$1:$B$109,2,0)</f>
        <v>MA</v>
      </c>
      <c r="I20" s="33">
        <v>0.030775462962962963</v>
      </c>
      <c r="J20" s="26">
        <v>4</v>
      </c>
      <c r="K20" s="34">
        <f>I20/$I$2</f>
        <v>0.002908833928446405</v>
      </c>
    </row>
    <row r="21" spans="1:11" ht="12.75">
      <c r="A21" s="26">
        <f>ROW(C16)</f>
        <v>16</v>
      </c>
      <c r="B21" s="35">
        <v>1</v>
      </c>
      <c r="C21" s="36" t="s">
        <v>53</v>
      </c>
      <c r="D21" s="37" t="s">
        <v>54</v>
      </c>
      <c r="E21" s="37" t="s">
        <v>55</v>
      </c>
      <c r="F21" s="38">
        <v>1989</v>
      </c>
      <c r="G21" s="31" t="str">
        <f>VLOOKUP(F21,'RN HZM'!$A$1:$B$123,2,0)</f>
        <v>MA</v>
      </c>
      <c r="H21" s="32" t="str">
        <f>VLOOKUP(F21,'RN ZBPM'!$A$1:$B$109,2,0)</f>
        <v>MA</v>
      </c>
      <c r="I21" s="33">
        <v>0.03107638888888889</v>
      </c>
      <c r="J21" s="26">
        <v>3</v>
      </c>
      <c r="K21" s="34">
        <f>I21/$I$2</f>
        <v>0.002937276832598194</v>
      </c>
    </row>
    <row r="22" spans="1:11" ht="12.75">
      <c r="A22" s="26">
        <f>ROW(C17)</f>
        <v>17</v>
      </c>
      <c r="B22" s="35">
        <v>75</v>
      </c>
      <c r="C22" s="36" t="s">
        <v>56</v>
      </c>
      <c r="D22" s="37" t="s">
        <v>29</v>
      </c>
      <c r="E22" s="37" t="s">
        <v>57</v>
      </c>
      <c r="F22" s="38">
        <v>1983</v>
      </c>
      <c r="G22" s="31" t="str">
        <f>VLOOKUP(F22,'RN HZM'!$A$1:$B$123,2,0)</f>
        <v>MA</v>
      </c>
      <c r="H22" s="32" t="str">
        <f>VLOOKUP(F22,'RN ZBPM'!$A$1:$B$109,2,0)</f>
        <v>MA</v>
      </c>
      <c r="I22" s="33">
        <v>0.03125</v>
      </c>
      <c r="J22" s="26">
        <v>2</v>
      </c>
      <c r="K22" s="34">
        <f>I22/$I$2</f>
        <v>0.002953686200378072</v>
      </c>
    </row>
    <row r="23" spans="1:11" ht="12.75">
      <c r="A23" s="26">
        <f>ROW(C18)</f>
        <v>18</v>
      </c>
      <c r="B23" s="35">
        <v>42</v>
      </c>
      <c r="C23" s="36" t="s">
        <v>58</v>
      </c>
      <c r="D23" s="37" t="s">
        <v>59</v>
      </c>
      <c r="E23" s="37" t="s">
        <v>60</v>
      </c>
      <c r="F23" s="38">
        <v>1976</v>
      </c>
      <c r="G23" s="31" t="str">
        <f>VLOOKUP(F23,'RN HZM'!$A$1:$B$123,2,0)</f>
        <v>MA</v>
      </c>
      <c r="H23" s="32" t="str">
        <f>VLOOKUP(F23,'RN ZBPM'!$A$1:$B$109,2,0)</f>
        <v>MA</v>
      </c>
      <c r="I23" s="33">
        <v>0.03133101851851852</v>
      </c>
      <c r="J23" s="26">
        <v>1</v>
      </c>
      <c r="K23" s="34">
        <f>I23/$I$2</f>
        <v>0.0029613439053420153</v>
      </c>
    </row>
    <row r="24" spans="1:11" ht="12.75">
      <c r="A24" s="26">
        <f>ROW(C19)</f>
        <v>19</v>
      </c>
      <c r="B24" s="35">
        <v>96</v>
      </c>
      <c r="C24" s="36" t="s">
        <v>61</v>
      </c>
      <c r="D24" s="37" t="s">
        <v>32</v>
      </c>
      <c r="E24" s="37" t="s">
        <v>62</v>
      </c>
      <c r="F24" s="38">
        <v>1980</v>
      </c>
      <c r="G24" s="31" t="str">
        <f>VLOOKUP(F24,'RN HZM'!$A$1:$B$123,2,0)</f>
        <v>MA</v>
      </c>
      <c r="H24" s="32" t="str">
        <f>VLOOKUP(F24,'RN ZBPM'!$A$1:$B$109,2,0)</f>
        <v>MA</v>
      </c>
      <c r="I24" s="33">
        <v>0.031377314814814816</v>
      </c>
      <c r="J24" s="26">
        <v>1</v>
      </c>
      <c r="K24" s="34">
        <f>I24/$I$2</f>
        <v>0.0029657197367499825</v>
      </c>
    </row>
    <row r="25" spans="1:11" ht="12.75">
      <c r="A25" s="26">
        <f>ROW(C20)</f>
        <v>20</v>
      </c>
      <c r="B25" s="35">
        <v>130</v>
      </c>
      <c r="C25" s="36" t="s">
        <v>63</v>
      </c>
      <c r="D25" s="37" t="s">
        <v>64</v>
      </c>
      <c r="E25" s="37" t="s">
        <v>65</v>
      </c>
      <c r="F25" s="38">
        <v>1977</v>
      </c>
      <c r="G25" s="31" t="str">
        <f>VLOOKUP(F25,'RN HZM'!$A$1:$B$123,2,0)</f>
        <v>MA</v>
      </c>
      <c r="H25" s="32" t="str">
        <f>VLOOKUP(F25,'RN ZBPM'!$A$1:$B$109,2,0)</f>
        <v>MA</v>
      </c>
      <c r="I25" s="33">
        <v>0.03159722222222222</v>
      </c>
      <c r="J25" s="26">
        <v>1</v>
      </c>
      <c r="K25" s="34">
        <f>I25/$I$2</f>
        <v>0.002986504935937828</v>
      </c>
    </row>
    <row r="26" spans="1:11" ht="12.75">
      <c r="A26" s="26">
        <f>ROW(C21)</f>
        <v>21</v>
      </c>
      <c r="B26" s="35">
        <v>100</v>
      </c>
      <c r="C26" s="36" t="s">
        <v>66</v>
      </c>
      <c r="D26" s="37" t="s">
        <v>16</v>
      </c>
      <c r="E26" s="37" t="s">
        <v>67</v>
      </c>
      <c r="F26" s="38">
        <v>1984</v>
      </c>
      <c r="G26" s="31" t="str">
        <f>VLOOKUP(F26,'RN HZM'!$A$1:$B$123,2,0)</f>
        <v>MA</v>
      </c>
      <c r="H26" s="32" t="str">
        <f>VLOOKUP(F26,'RN ZBPM'!$A$1:$B$109,2,0)</f>
        <v>MA</v>
      </c>
      <c r="I26" s="33">
        <v>0.031828703703703706</v>
      </c>
      <c r="J26" s="26">
        <v>1</v>
      </c>
      <c r="K26" s="34">
        <f>I26/$I$2</f>
        <v>0.003008384092977666</v>
      </c>
    </row>
    <row r="27" spans="1:11" ht="12.75">
      <c r="A27" s="26">
        <f>ROW(C22)</f>
        <v>22</v>
      </c>
      <c r="B27" s="35">
        <v>128</v>
      </c>
      <c r="C27" s="36" t="s">
        <v>68</v>
      </c>
      <c r="D27" s="37" t="s">
        <v>69</v>
      </c>
      <c r="E27" s="37" t="s">
        <v>70</v>
      </c>
      <c r="F27" s="38">
        <v>1987</v>
      </c>
      <c r="G27" s="31" t="str">
        <f>VLOOKUP(F27,'RN HZM'!$A$1:$B$123,2,0)</f>
        <v>MA</v>
      </c>
      <c r="H27" s="32" t="str">
        <f>VLOOKUP(F27,'RN ZBPM'!$A$1:$B$109,2,0)</f>
        <v>MA</v>
      </c>
      <c r="I27" s="33">
        <v>0.03185185185185185</v>
      </c>
      <c r="J27" s="26">
        <v>1</v>
      </c>
      <c r="K27" s="34">
        <f>I27/$I$2</f>
        <v>0.0030105720086816496</v>
      </c>
    </row>
    <row r="28" spans="1:11" ht="12.75">
      <c r="A28" s="26">
        <f>ROW(C23)</f>
        <v>23</v>
      </c>
      <c r="B28" s="35">
        <v>94</v>
      </c>
      <c r="C28" s="36" t="s">
        <v>71</v>
      </c>
      <c r="D28" s="37" t="s">
        <v>51</v>
      </c>
      <c r="E28" s="37" t="s">
        <v>72</v>
      </c>
      <c r="F28" s="38">
        <v>1986</v>
      </c>
      <c r="G28" s="31" t="str">
        <f>VLOOKUP(F28,'RN HZM'!$A$1:$B$123,2,0)</f>
        <v>MA</v>
      </c>
      <c r="H28" s="32" t="str">
        <f>VLOOKUP(F28,'RN ZBPM'!$A$1:$B$109,2,0)</f>
        <v>MA</v>
      </c>
      <c r="I28" s="33">
        <v>0.03185186342592593</v>
      </c>
      <c r="J28" s="26">
        <v>1</v>
      </c>
      <c r="K28" s="34">
        <f>I28/$I$2</f>
        <v>0.003010573102639502</v>
      </c>
    </row>
    <row r="29" spans="1:11" ht="12.75">
      <c r="A29" s="26">
        <f>ROW(C24)</f>
        <v>24</v>
      </c>
      <c r="B29" s="35">
        <v>27</v>
      </c>
      <c r="C29" s="36" t="s">
        <v>73</v>
      </c>
      <c r="D29" s="37" t="s">
        <v>69</v>
      </c>
      <c r="E29" s="37" t="s">
        <v>70</v>
      </c>
      <c r="F29" s="38">
        <v>1994</v>
      </c>
      <c r="G29" s="31" t="str">
        <f>VLOOKUP(F29,'RN HZM'!$A$1:$B$123,2,0)</f>
        <v>MA</v>
      </c>
      <c r="H29" s="32" t="str">
        <f>VLOOKUP(F29,'RN ZBPM'!$A$1:$B$109,2,0)</f>
        <v>MA</v>
      </c>
      <c r="I29" s="33">
        <v>0.032962962962962965</v>
      </c>
      <c r="J29" s="26">
        <v>1</v>
      </c>
      <c r="K29" s="34">
        <f>I29/$I$2</f>
        <v>0.00311559196247287</v>
      </c>
    </row>
    <row r="30" spans="1:11" ht="12.75">
      <c r="A30" s="26">
        <f>ROW(C25)</f>
        <v>25</v>
      </c>
      <c r="B30" s="35">
        <v>34</v>
      </c>
      <c r="C30" s="36" t="s">
        <v>74</v>
      </c>
      <c r="D30" s="37" t="s">
        <v>75</v>
      </c>
      <c r="E30" s="37" t="s">
        <v>76</v>
      </c>
      <c r="F30" s="38">
        <v>1989</v>
      </c>
      <c r="G30" s="31" t="str">
        <f>VLOOKUP(F30,'RN HZM'!$A$1:$B$123,2,0)</f>
        <v>MA</v>
      </c>
      <c r="H30" s="32" t="str">
        <f>VLOOKUP(F30,'RN ZBPM'!$A$1:$B$109,2,0)</f>
        <v>MA</v>
      </c>
      <c r="I30" s="33">
        <v>0.03326388888888889</v>
      </c>
      <c r="J30" s="26">
        <v>1</v>
      </c>
      <c r="K30" s="34">
        <f>I30/$I$2</f>
        <v>0.0031440348666246587</v>
      </c>
    </row>
    <row r="31" spans="1:11" ht="12.75">
      <c r="A31" s="26">
        <f>ROW(C26)</f>
        <v>26</v>
      </c>
      <c r="B31" s="35">
        <v>281</v>
      </c>
      <c r="C31" s="36" t="s">
        <v>77</v>
      </c>
      <c r="D31" s="37" t="s">
        <v>22</v>
      </c>
      <c r="E31" s="37" t="s">
        <v>78</v>
      </c>
      <c r="F31" s="38">
        <v>1989</v>
      </c>
      <c r="G31" s="31" t="str">
        <f>VLOOKUP(F31,'RN HZM'!$A$1:$B$123,2,0)</f>
        <v>MA</v>
      </c>
      <c r="H31" s="32" t="str">
        <f>VLOOKUP(F31,'RN ZBPM'!$A$1:$B$109,2,0)</f>
        <v>MA</v>
      </c>
      <c r="I31" s="33">
        <v>0.03326388888888889</v>
      </c>
      <c r="J31" s="26">
        <v>1</v>
      </c>
      <c r="K31" s="34">
        <f>I31/$I$2</f>
        <v>0.0031440348666246587</v>
      </c>
    </row>
    <row r="32" spans="1:11" ht="12.75">
      <c r="A32" s="26">
        <f>ROW(C27)</f>
        <v>27</v>
      </c>
      <c r="B32" s="35">
        <v>111</v>
      </c>
      <c r="C32" s="36" t="s">
        <v>79</v>
      </c>
      <c r="D32" s="37" t="s">
        <v>80</v>
      </c>
      <c r="E32" s="37" t="s">
        <v>70</v>
      </c>
      <c r="F32" s="38">
        <v>1983</v>
      </c>
      <c r="G32" s="31" t="str">
        <f>VLOOKUP(F32,'RN HZM'!$A$1:$B$123,2,0)</f>
        <v>MA</v>
      </c>
      <c r="H32" s="32" t="str">
        <f>VLOOKUP(F32,'RN ZBPM'!$A$1:$B$109,2,0)</f>
        <v>MA</v>
      </c>
      <c r="I32" s="33">
        <v>0.03328703703703704</v>
      </c>
      <c r="J32" s="26">
        <v>1</v>
      </c>
      <c r="K32" s="34">
        <f>I32/$I$2</f>
        <v>0.0031462227823286426</v>
      </c>
    </row>
    <row r="33" spans="1:11" ht="12.75">
      <c r="A33" s="26">
        <f>ROW(C28)</f>
        <v>28</v>
      </c>
      <c r="B33" s="35">
        <v>138</v>
      </c>
      <c r="C33" s="36" t="s">
        <v>31</v>
      </c>
      <c r="D33" s="37" t="s">
        <v>29</v>
      </c>
      <c r="E33" s="37" t="s">
        <v>33</v>
      </c>
      <c r="F33" s="38">
        <v>1984</v>
      </c>
      <c r="G33" s="31" t="str">
        <f>VLOOKUP(F33,'RN HZM'!$A$1:$B$123,2,0)</f>
        <v>MA</v>
      </c>
      <c r="H33" s="32" t="str">
        <f>VLOOKUP(F33,'RN ZBPM'!$A$1:$B$109,2,0)</f>
        <v>MA</v>
      </c>
      <c r="I33" s="33">
        <v>0.03353009259259259</v>
      </c>
      <c r="J33" s="26">
        <v>1</v>
      </c>
      <c r="K33" s="34">
        <f>I33/$I$2</f>
        <v>0.0031691958972204716</v>
      </c>
    </row>
    <row r="34" spans="1:11" ht="12.75">
      <c r="A34" s="26">
        <f>ROW(C29)</f>
        <v>29</v>
      </c>
      <c r="B34" s="35">
        <v>145</v>
      </c>
      <c r="C34" s="36" t="s">
        <v>81</v>
      </c>
      <c r="D34" s="37" t="s">
        <v>40</v>
      </c>
      <c r="E34" s="37" t="s">
        <v>82</v>
      </c>
      <c r="F34" s="38">
        <v>1981</v>
      </c>
      <c r="G34" s="31" t="str">
        <f>VLOOKUP(F34,'RN HZM'!$A$1:$B$123,2,0)</f>
        <v>MA</v>
      </c>
      <c r="H34" s="32" t="str">
        <f>VLOOKUP(F34,'RN ZBPM'!$A$1:$B$109,2,0)</f>
        <v>MA</v>
      </c>
      <c r="I34" s="33">
        <v>0.03377314814814815</v>
      </c>
      <c r="J34" s="26">
        <v>1</v>
      </c>
      <c r="K34" s="34">
        <f>I34/$I$2</f>
        <v>0.0031921690121123015</v>
      </c>
    </row>
    <row r="35" spans="1:11" ht="12.75">
      <c r="A35" s="26">
        <f>ROW(C30)</f>
        <v>30</v>
      </c>
      <c r="B35" s="35">
        <v>117</v>
      </c>
      <c r="C35" s="36" t="s">
        <v>83</v>
      </c>
      <c r="D35" s="37" t="s">
        <v>84</v>
      </c>
      <c r="E35" s="37" t="s">
        <v>67</v>
      </c>
      <c r="F35" s="38">
        <v>1976</v>
      </c>
      <c r="G35" s="31" t="str">
        <f>VLOOKUP(F35,'RN HZM'!$A$1:$B$123,2,0)</f>
        <v>MA</v>
      </c>
      <c r="H35" s="32" t="str">
        <f>VLOOKUP(F35,'RN ZBPM'!$A$1:$B$109,2,0)</f>
        <v>MA</v>
      </c>
      <c r="I35" s="33">
        <v>0.034166666666666665</v>
      </c>
      <c r="J35" s="26">
        <v>1</v>
      </c>
      <c r="K35" s="34">
        <f>I35/$I$2</f>
        <v>0.003229363579080025</v>
      </c>
    </row>
    <row r="36" spans="1:11" ht="12.75">
      <c r="A36" s="26">
        <f>ROW(C31)</f>
        <v>31</v>
      </c>
      <c r="B36" s="35">
        <v>108</v>
      </c>
      <c r="C36" s="36" t="s">
        <v>85</v>
      </c>
      <c r="D36" s="37" t="s">
        <v>86</v>
      </c>
      <c r="E36" s="37" t="s">
        <v>87</v>
      </c>
      <c r="F36" s="38">
        <v>1976</v>
      </c>
      <c r="G36" s="31" t="str">
        <f>VLOOKUP(F36,'RN HZM'!$A$1:$B$123,2,0)</f>
        <v>MA</v>
      </c>
      <c r="H36" s="32" t="str">
        <f>VLOOKUP(F36,'RN ZBPM'!$A$1:$B$109,2,0)</f>
        <v>MA</v>
      </c>
      <c r="I36" s="33">
        <v>0.03428240740740741</v>
      </c>
      <c r="J36" s="26">
        <v>1</v>
      </c>
      <c r="K36" s="34">
        <f>I36/$I$2</f>
        <v>0.003240303157599944</v>
      </c>
    </row>
    <row r="37" spans="1:11" ht="12.75">
      <c r="A37" s="26">
        <f>ROW(C32)</f>
        <v>32</v>
      </c>
      <c r="B37" s="35">
        <v>142</v>
      </c>
      <c r="C37" s="36" t="s">
        <v>81</v>
      </c>
      <c r="D37" s="37" t="s">
        <v>88</v>
      </c>
      <c r="E37" s="37" t="s">
        <v>89</v>
      </c>
      <c r="F37" s="38">
        <v>1980</v>
      </c>
      <c r="G37" s="31" t="str">
        <f>VLOOKUP(F37,'RN HZM'!$A$1:$B$123,2,0)</f>
        <v>MA</v>
      </c>
      <c r="H37" s="32" t="str">
        <f>VLOOKUP(F37,'RN ZBPM'!$A$1:$B$109,2,0)</f>
        <v>MA</v>
      </c>
      <c r="I37" s="33">
        <v>0.03449074074074074</v>
      </c>
      <c r="J37" s="26">
        <v>1</v>
      </c>
      <c r="K37" s="34">
        <f>I37/$I$2</f>
        <v>0.0032599943989357976</v>
      </c>
    </row>
    <row r="38" spans="1:11" ht="12.75">
      <c r="A38" s="26">
        <f>ROW(C33)</f>
        <v>33</v>
      </c>
      <c r="B38" s="35">
        <v>72</v>
      </c>
      <c r="C38" s="36" t="s">
        <v>90</v>
      </c>
      <c r="D38" s="37" t="s">
        <v>91</v>
      </c>
      <c r="E38" s="37" t="s">
        <v>92</v>
      </c>
      <c r="F38" s="38">
        <v>1984</v>
      </c>
      <c r="G38" s="31" t="str">
        <f>VLOOKUP(F38,'RN HZM'!$A$1:$B$123,2,0)</f>
        <v>MA</v>
      </c>
      <c r="H38" s="32" t="str">
        <f>VLOOKUP(F38,'RN ZBPM'!$A$1:$B$109,2,0)</f>
        <v>MA</v>
      </c>
      <c r="I38" s="33">
        <v>0.034583333333333334</v>
      </c>
      <c r="J38" s="26">
        <v>1</v>
      </c>
      <c r="K38" s="34">
        <f>I38/$I$2</f>
        <v>0.003268746061751733</v>
      </c>
    </row>
    <row r="39" spans="1:11" ht="12.75">
      <c r="A39" s="26">
        <f>ROW(C34)</f>
        <v>34</v>
      </c>
      <c r="B39" s="35">
        <v>32</v>
      </c>
      <c r="C39" s="36" t="s">
        <v>93</v>
      </c>
      <c r="D39" s="37" t="s">
        <v>94</v>
      </c>
      <c r="E39" s="37" t="s">
        <v>76</v>
      </c>
      <c r="F39" s="38">
        <v>1992</v>
      </c>
      <c r="G39" s="31" t="str">
        <f>VLOOKUP(F39,'RN HZM'!$A$1:$B$123,2,0)</f>
        <v>MA</v>
      </c>
      <c r="H39" s="32" t="str">
        <f>VLOOKUP(F39,'RN ZBPM'!$A$1:$B$109,2,0)</f>
        <v>MA</v>
      </c>
      <c r="I39" s="33">
        <v>0.03502314814814815</v>
      </c>
      <c r="J39" s="26">
        <v>1</v>
      </c>
      <c r="K39" s="34">
        <f>I39/$I$2</f>
        <v>0.0033103164601274242</v>
      </c>
    </row>
    <row r="40" spans="1:11" ht="12.75">
      <c r="A40" s="26">
        <f>ROW(C35)</f>
        <v>35</v>
      </c>
      <c r="B40" s="35">
        <v>92</v>
      </c>
      <c r="C40" s="36" t="s">
        <v>95</v>
      </c>
      <c r="D40" s="37" t="s">
        <v>51</v>
      </c>
      <c r="E40" s="37" t="s">
        <v>72</v>
      </c>
      <c r="F40" s="38">
        <v>1987</v>
      </c>
      <c r="G40" s="31" t="str">
        <f>VLOOKUP(F40,'RN HZM'!$A$1:$B$123,2,0)</f>
        <v>MA</v>
      </c>
      <c r="H40" s="32" t="str">
        <f>VLOOKUP(F40,'RN ZBPM'!$A$1:$B$109,2,0)</f>
        <v>MA</v>
      </c>
      <c r="I40" s="33">
        <v>0.03539351851851852</v>
      </c>
      <c r="J40" s="26">
        <v>1</v>
      </c>
      <c r="K40" s="34">
        <f>I40/$I$2</f>
        <v>0.0033453231113911644</v>
      </c>
    </row>
    <row r="41" spans="1:11" ht="12.75">
      <c r="A41" s="26">
        <f>ROW(C36)</f>
        <v>36</v>
      </c>
      <c r="B41" s="35">
        <v>102</v>
      </c>
      <c r="C41" s="36" t="s">
        <v>96</v>
      </c>
      <c r="D41" s="37" t="s">
        <v>97</v>
      </c>
      <c r="E41" s="37" t="s">
        <v>98</v>
      </c>
      <c r="F41" s="38">
        <v>1981</v>
      </c>
      <c r="G41" s="31" t="str">
        <f>VLOOKUP(F41,'RN HZM'!$A$1:$B$123,2,0)</f>
        <v>MA</v>
      </c>
      <c r="H41" s="32" t="str">
        <f>VLOOKUP(F41,'RN ZBPM'!$A$1:$B$109,2,0)</f>
        <v>MA</v>
      </c>
      <c r="I41" s="33">
        <v>0.035520833333333335</v>
      </c>
      <c r="J41" s="26">
        <v>1</v>
      </c>
      <c r="K41" s="34">
        <f>I41/$I$2</f>
        <v>0.003357356647763075</v>
      </c>
    </row>
    <row r="42" spans="1:11" ht="12.75">
      <c r="A42" s="26">
        <f>ROW(C37)</f>
        <v>37</v>
      </c>
      <c r="B42" s="35">
        <v>56</v>
      </c>
      <c r="C42" s="36" t="s">
        <v>99</v>
      </c>
      <c r="D42" s="37" t="s">
        <v>95</v>
      </c>
      <c r="E42" s="37" t="s">
        <v>76</v>
      </c>
      <c r="F42" s="38">
        <v>1984</v>
      </c>
      <c r="G42" s="31" t="str">
        <f>VLOOKUP(F42,'RN HZM'!$A$1:$B$123,2,0)</f>
        <v>MA</v>
      </c>
      <c r="H42" s="32" t="str">
        <f>VLOOKUP(F42,'RN ZBPM'!$A$1:$B$109,2,0)</f>
        <v>MA</v>
      </c>
      <c r="I42" s="33">
        <v>0.03554398148148148</v>
      </c>
      <c r="J42" s="26">
        <v>1</v>
      </c>
      <c r="K42" s="34">
        <f>I42/$I$2</f>
        <v>0.003359544563467059</v>
      </c>
    </row>
    <row r="43" spans="1:11" ht="12.75">
      <c r="A43" s="26">
        <f>ROW(C38)</f>
        <v>38</v>
      </c>
      <c r="B43" s="35">
        <v>115</v>
      </c>
      <c r="C43" s="36" t="s">
        <v>100</v>
      </c>
      <c r="D43" s="37" t="s">
        <v>101</v>
      </c>
      <c r="E43" s="37" t="s">
        <v>102</v>
      </c>
      <c r="F43" s="38">
        <v>1988</v>
      </c>
      <c r="G43" s="31" t="str">
        <f>VLOOKUP(F43,'RN HZM'!$A$1:$B$123,2,0)</f>
        <v>MA</v>
      </c>
      <c r="H43" s="32" t="str">
        <f>VLOOKUP(F43,'RN ZBPM'!$A$1:$B$109,2,0)</f>
        <v>MA</v>
      </c>
      <c r="I43" s="33">
        <v>0.03556712962962963</v>
      </c>
      <c r="J43" s="26">
        <v>1</v>
      </c>
      <c r="K43" s="34">
        <f>I43/$I$2</f>
        <v>0.0033617324791710423</v>
      </c>
    </row>
    <row r="44" spans="1:11" ht="12.75">
      <c r="A44" s="26">
        <f>ROW(C39)</f>
        <v>39</v>
      </c>
      <c r="B44" s="35">
        <v>109</v>
      </c>
      <c r="C44" s="36" t="s">
        <v>103</v>
      </c>
      <c r="D44" s="37" t="s">
        <v>101</v>
      </c>
      <c r="E44" s="37" t="s">
        <v>104</v>
      </c>
      <c r="F44" s="38">
        <v>1974</v>
      </c>
      <c r="G44" s="31" t="str">
        <f>VLOOKUP(F44,'RN HZM'!$A$1:$B$123,2,0)</f>
        <v>MA</v>
      </c>
      <c r="H44" s="32" t="str">
        <f>VLOOKUP(F44,'RN ZBPM'!$A$1:$B$109,2,0)</f>
        <v>MA</v>
      </c>
      <c r="I44" s="33">
        <v>0.0355787037037037</v>
      </c>
      <c r="J44" s="26">
        <v>1</v>
      </c>
      <c r="K44" s="34">
        <f>I44/$I$2</f>
        <v>0.0033628264370230343</v>
      </c>
    </row>
    <row r="45" spans="1:11" ht="12.75">
      <c r="A45" s="26">
        <f>ROW(C40)</f>
        <v>40</v>
      </c>
      <c r="B45" s="35">
        <v>52</v>
      </c>
      <c r="C45" s="36" t="s">
        <v>105</v>
      </c>
      <c r="D45" s="37" t="s">
        <v>106</v>
      </c>
      <c r="E45" s="37" t="s">
        <v>107</v>
      </c>
      <c r="F45" s="38">
        <v>1987</v>
      </c>
      <c r="G45" s="31" t="str">
        <f>VLOOKUP(F45,'RN HZM'!$A$1:$B$123,2,0)</f>
        <v>MA</v>
      </c>
      <c r="H45" s="32" t="str">
        <f>VLOOKUP(F45,'RN ZBPM'!$A$1:$B$109,2,0)</f>
        <v>MA</v>
      </c>
      <c r="I45" s="33">
        <v>0.035590277777777776</v>
      </c>
      <c r="J45" s="26">
        <v>1</v>
      </c>
      <c r="K45" s="34">
        <f>I45/$I$2</f>
        <v>0.003363920394875026</v>
      </c>
    </row>
    <row r="46" spans="1:11" ht="12.75">
      <c r="A46" s="26">
        <f>ROW(C41)</f>
        <v>41</v>
      </c>
      <c r="B46" s="35">
        <v>53</v>
      </c>
      <c r="C46" s="36" t="s">
        <v>108</v>
      </c>
      <c r="D46" s="37" t="s">
        <v>69</v>
      </c>
      <c r="E46" s="37" t="s">
        <v>67</v>
      </c>
      <c r="F46" s="38">
        <v>1990</v>
      </c>
      <c r="G46" s="31" t="str">
        <f>VLOOKUP(F46,'RN HZM'!$A$1:$B$123,2,0)</f>
        <v>MA</v>
      </c>
      <c r="H46" s="32" t="str">
        <f>VLOOKUP(F46,'RN ZBPM'!$A$1:$B$109,2,0)</f>
        <v>MA</v>
      </c>
      <c r="I46" s="33">
        <v>0.03561342592592592</v>
      </c>
      <c r="J46" s="26">
        <v>1</v>
      </c>
      <c r="K46" s="34">
        <f>I46/$I$2</f>
        <v>0.0033661083105790096</v>
      </c>
    </row>
    <row r="47" spans="1:11" ht="12.75">
      <c r="A47" s="26">
        <f>ROW(C42)</f>
        <v>42</v>
      </c>
      <c r="B47" s="35">
        <v>103</v>
      </c>
      <c r="C47" s="36" t="s">
        <v>109</v>
      </c>
      <c r="D47" s="37" t="s">
        <v>84</v>
      </c>
      <c r="E47" s="37" t="s">
        <v>110</v>
      </c>
      <c r="F47" s="38">
        <v>1974</v>
      </c>
      <c r="G47" s="31" t="str">
        <f>VLOOKUP(F47,'RN HZM'!$A$1:$B$123,2,0)</f>
        <v>MA</v>
      </c>
      <c r="H47" s="32" t="str">
        <f>VLOOKUP(F47,'RN ZBPM'!$A$1:$B$109,2,0)</f>
        <v>MA</v>
      </c>
      <c r="I47" s="33">
        <v>0.03574074074074074</v>
      </c>
      <c r="J47" s="26">
        <v>1</v>
      </c>
      <c r="K47" s="34">
        <f>I47/$I$2</f>
        <v>0.0033781418469509207</v>
      </c>
    </row>
    <row r="48" spans="1:11" ht="12.75">
      <c r="A48" s="26">
        <f>ROW(C43)</f>
        <v>43</v>
      </c>
      <c r="B48" s="35">
        <v>80</v>
      </c>
      <c r="C48" s="36" t="s">
        <v>111</v>
      </c>
      <c r="D48" s="37" t="s">
        <v>51</v>
      </c>
      <c r="E48" s="37" t="s">
        <v>112</v>
      </c>
      <c r="F48" s="38">
        <v>1992</v>
      </c>
      <c r="G48" s="31" t="str">
        <f>VLOOKUP(F48,'RN HZM'!$A$1:$B$123,2,0)</f>
        <v>MA</v>
      </c>
      <c r="H48" s="32" t="str">
        <f>VLOOKUP(F48,'RN ZBPM'!$A$1:$B$109,2,0)</f>
        <v>MA</v>
      </c>
      <c r="I48" s="33">
        <v>0.035798611111111114</v>
      </c>
      <c r="J48" s="26">
        <v>1</v>
      </c>
      <c r="K48" s="34">
        <f>I48/$I$2</f>
        <v>0.0033836116362108803</v>
      </c>
    </row>
    <row r="49" spans="1:11" ht="12.75">
      <c r="A49" s="26">
        <f>ROW(C44)</f>
        <v>44</v>
      </c>
      <c r="B49" s="35">
        <v>41</v>
      </c>
      <c r="C49" s="36" t="s">
        <v>113</v>
      </c>
      <c r="D49" s="37" t="s">
        <v>22</v>
      </c>
      <c r="E49" s="37" t="s">
        <v>60</v>
      </c>
      <c r="F49" s="38">
        <v>1986</v>
      </c>
      <c r="G49" s="31" t="str">
        <f>VLOOKUP(F49,'RN HZM'!$A$1:$B$123,2,0)</f>
        <v>MA</v>
      </c>
      <c r="H49" s="32" t="str">
        <f>VLOOKUP(F49,'RN ZBPM'!$A$1:$B$109,2,0)</f>
        <v>MA</v>
      </c>
      <c r="I49" s="33">
        <v>0.0362037037037037</v>
      </c>
      <c r="J49" s="26">
        <v>1</v>
      </c>
      <c r="K49" s="34">
        <f>I49/$I$2</f>
        <v>0.003421900161030596</v>
      </c>
    </row>
    <row r="50" spans="1:11" ht="12.75">
      <c r="A50" s="26">
        <f>ROW(C45)</f>
        <v>45</v>
      </c>
      <c r="B50" s="35">
        <v>141</v>
      </c>
      <c r="C50" s="36" t="s">
        <v>114</v>
      </c>
      <c r="D50" s="37" t="s">
        <v>115</v>
      </c>
      <c r="E50" s="37" t="s">
        <v>67</v>
      </c>
      <c r="F50" s="38">
        <v>1978</v>
      </c>
      <c r="G50" s="31" t="str">
        <f>VLOOKUP(F50,'RN HZM'!$A$1:$B$123,2,0)</f>
        <v>MA</v>
      </c>
      <c r="H50" s="32" t="str">
        <f>VLOOKUP(F50,'RN ZBPM'!$A$1:$B$109,2,0)</f>
        <v>MA</v>
      </c>
      <c r="I50" s="33">
        <v>0.036238425925925924</v>
      </c>
      <c r="J50" s="26">
        <v>1</v>
      </c>
      <c r="K50" s="34">
        <f>I50/$I$2</f>
        <v>0.003425182034586571</v>
      </c>
    </row>
    <row r="51" spans="1:11" ht="12.75">
      <c r="A51" s="26">
        <f>ROW(C46)</f>
        <v>46</v>
      </c>
      <c r="B51" s="35">
        <v>121</v>
      </c>
      <c r="C51" s="36" t="s">
        <v>116</v>
      </c>
      <c r="D51" s="37" t="s">
        <v>117</v>
      </c>
      <c r="E51" s="37" t="s">
        <v>70</v>
      </c>
      <c r="F51" s="38">
        <v>1986</v>
      </c>
      <c r="G51" s="31" t="str">
        <f>VLOOKUP(F51,'RN HZM'!$A$1:$B$123,2,0)</f>
        <v>MA</v>
      </c>
      <c r="H51" s="32" t="str">
        <f>VLOOKUP(F51,'RN ZBPM'!$A$1:$B$109,2,0)</f>
        <v>MA</v>
      </c>
      <c r="I51" s="33">
        <v>0.03666666666666667</v>
      </c>
      <c r="J51" s="26">
        <v>1</v>
      </c>
      <c r="K51" s="34">
        <f>I51/$I$2</f>
        <v>0.003465658475110271</v>
      </c>
    </row>
    <row r="52" spans="1:11" ht="12.75">
      <c r="A52" s="26">
        <f>ROW(C47)</f>
        <v>47</v>
      </c>
      <c r="B52" s="35">
        <v>127</v>
      </c>
      <c r="C52" s="36" t="s">
        <v>116</v>
      </c>
      <c r="D52" s="37" t="s">
        <v>69</v>
      </c>
      <c r="E52" s="37" t="s">
        <v>118</v>
      </c>
      <c r="F52" s="38">
        <v>1982</v>
      </c>
      <c r="G52" s="31" t="str">
        <f>VLOOKUP(F52,'RN HZM'!$A$1:$B$123,2,0)</f>
        <v>MA</v>
      </c>
      <c r="H52" s="32" t="str">
        <f>VLOOKUP(F52,'RN ZBPM'!$A$1:$B$109,2,0)</f>
        <v>MA</v>
      </c>
      <c r="I52" s="33">
        <v>0.03666666666666667</v>
      </c>
      <c r="J52" s="26">
        <v>1</v>
      </c>
      <c r="K52" s="34">
        <f>I52/$I$2</f>
        <v>0.003465658475110271</v>
      </c>
    </row>
    <row r="53" spans="1:11" ht="12.75">
      <c r="A53" s="26">
        <f>ROW(C48)</f>
        <v>48</v>
      </c>
      <c r="B53" s="35">
        <v>86</v>
      </c>
      <c r="C53" s="36" t="s">
        <v>119</v>
      </c>
      <c r="D53" s="37" t="s">
        <v>106</v>
      </c>
      <c r="E53" s="37" t="s">
        <v>120</v>
      </c>
      <c r="F53" s="38">
        <v>1975</v>
      </c>
      <c r="G53" s="31" t="str">
        <f>VLOOKUP(F53,'RN HZM'!$A$1:$B$123,2,0)</f>
        <v>MA</v>
      </c>
      <c r="H53" s="32" t="str">
        <f>VLOOKUP(F53,'RN ZBPM'!$A$1:$B$109,2,0)</f>
        <v>MA</v>
      </c>
      <c r="I53" s="33">
        <v>0.03675925925925926</v>
      </c>
      <c r="J53" s="26">
        <v>1</v>
      </c>
      <c r="K53" s="34">
        <f>I53/$I$2</f>
        <v>0.0034744101379262063</v>
      </c>
    </row>
    <row r="54" spans="1:11" ht="12.75">
      <c r="A54" s="26">
        <f>ROW(C49)</f>
        <v>49</v>
      </c>
      <c r="B54" s="35">
        <v>97</v>
      </c>
      <c r="C54" s="36" t="s">
        <v>121</v>
      </c>
      <c r="D54" s="37" t="s">
        <v>27</v>
      </c>
      <c r="E54" s="37" t="s">
        <v>67</v>
      </c>
      <c r="F54" s="38">
        <v>1977</v>
      </c>
      <c r="G54" s="31" t="str">
        <f>VLOOKUP(F54,'RN HZM'!$A$1:$B$123,2,0)</f>
        <v>MA</v>
      </c>
      <c r="H54" s="32" t="str">
        <f>VLOOKUP(F54,'RN ZBPM'!$A$1:$B$109,2,0)</f>
        <v>MA</v>
      </c>
      <c r="I54" s="33">
        <v>0.03680555555555556</v>
      </c>
      <c r="J54" s="26">
        <v>1</v>
      </c>
      <c r="K54" s="34">
        <f>I54/$I$2</f>
        <v>0.0034787859693341736</v>
      </c>
    </row>
    <row r="55" spans="1:11" ht="12.75">
      <c r="A55" s="26">
        <f>ROW(C50)</f>
        <v>50</v>
      </c>
      <c r="B55" s="35">
        <v>124</v>
      </c>
      <c r="C55" s="36" t="s">
        <v>114</v>
      </c>
      <c r="D55" s="37" t="s">
        <v>106</v>
      </c>
      <c r="E55" s="37" t="s">
        <v>70</v>
      </c>
      <c r="F55" s="38">
        <v>1980</v>
      </c>
      <c r="G55" s="31" t="str">
        <f>VLOOKUP(F55,'RN HZM'!$A$1:$B$123,2,0)</f>
        <v>MA</v>
      </c>
      <c r="H55" s="32" t="str">
        <f>VLOOKUP(F55,'RN ZBPM'!$A$1:$B$109,2,0)</f>
        <v>MA</v>
      </c>
      <c r="I55" s="33">
        <v>0.037280092592592594</v>
      </c>
      <c r="J55" s="26">
        <v>1</v>
      </c>
      <c r="K55" s="34">
        <f>I55/$I$2</f>
        <v>0.0035236382412658406</v>
      </c>
    </row>
    <row r="56" spans="1:11" ht="12.75">
      <c r="A56" s="26">
        <f>ROW(C51)</f>
        <v>51</v>
      </c>
      <c r="B56" s="35">
        <v>133</v>
      </c>
      <c r="C56" s="36" t="s">
        <v>122</v>
      </c>
      <c r="D56" s="37" t="s">
        <v>69</v>
      </c>
      <c r="E56" s="37" t="s">
        <v>70</v>
      </c>
      <c r="F56" s="38">
        <v>1979</v>
      </c>
      <c r="G56" s="31" t="str">
        <f>VLOOKUP(F56,'RN HZM'!$A$1:$B$123,2,0)</f>
        <v>MA</v>
      </c>
      <c r="H56" s="32" t="str">
        <f>VLOOKUP(F56,'RN ZBPM'!$A$1:$B$109,2,0)</f>
        <v>MA</v>
      </c>
      <c r="I56" s="33">
        <v>0.03737268518518518</v>
      </c>
      <c r="J56" s="26">
        <v>1</v>
      </c>
      <c r="K56" s="34">
        <f>I56/$I$2</f>
        <v>0.003532389904081775</v>
      </c>
    </row>
    <row r="57" spans="1:11" ht="12.75">
      <c r="A57" s="26">
        <f>ROW(C52)</f>
        <v>52</v>
      </c>
      <c r="B57" s="35">
        <v>89</v>
      </c>
      <c r="C57" s="36" t="s">
        <v>123</v>
      </c>
      <c r="D57" s="37" t="s">
        <v>29</v>
      </c>
      <c r="E57" s="37" t="s">
        <v>70</v>
      </c>
      <c r="F57" s="38">
        <v>1987</v>
      </c>
      <c r="G57" s="31" t="str">
        <f>VLOOKUP(F57,'RN HZM'!$A$1:$B$123,2,0)</f>
        <v>MA</v>
      </c>
      <c r="H57" s="32" t="str">
        <f>VLOOKUP(F57,'RN ZBPM'!$A$1:$B$109,2,0)</f>
        <v>MA</v>
      </c>
      <c r="I57" s="33">
        <v>0.03805555555555556</v>
      </c>
      <c r="J57" s="26">
        <v>1</v>
      </c>
      <c r="K57" s="34">
        <f>I57/$I$2</f>
        <v>0.0035969334173492967</v>
      </c>
    </row>
    <row r="58" spans="1:11" ht="12.75">
      <c r="A58" s="26">
        <f>ROW(C53)</f>
        <v>53</v>
      </c>
      <c r="B58" s="35">
        <v>25</v>
      </c>
      <c r="C58" s="36" t="s">
        <v>124</v>
      </c>
      <c r="D58" s="37" t="s">
        <v>36</v>
      </c>
      <c r="E58" s="37" t="s">
        <v>67</v>
      </c>
      <c r="F58" s="38">
        <v>1976</v>
      </c>
      <c r="G58" s="31" t="str">
        <f>VLOOKUP(F58,'RN HZM'!$A$1:$B$123,2,0)</f>
        <v>MA</v>
      </c>
      <c r="H58" s="32" t="str">
        <f>VLOOKUP(F58,'RN ZBPM'!$A$1:$B$109,2,0)</f>
        <v>MA</v>
      </c>
      <c r="I58" s="33">
        <v>0.03868055555555556</v>
      </c>
      <c r="J58" s="26">
        <v>1</v>
      </c>
      <c r="K58" s="34">
        <f>I58/$I$2</f>
        <v>0.003656007141356858</v>
      </c>
    </row>
    <row r="59" spans="1:11" ht="12.75">
      <c r="A59" s="26">
        <f>ROW(C54)</f>
        <v>54</v>
      </c>
      <c r="B59" s="35">
        <v>33</v>
      </c>
      <c r="C59" s="36" t="s">
        <v>99</v>
      </c>
      <c r="D59" s="37" t="s">
        <v>36</v>
      </c>
      <c r="E59" s="37" t="s">
        <v>76</v>
      </c>
      <c r="F59" s="38">
        <v>1993</v>
      </c>
      <c r="G59" s="31" t="str">
        <f>VLOOKUP(F59,'RN HZM'!$A$1:$B$123,2,0)</f>
        <v>MA</v>
      </c>
      <c r="H59" s="32" t="str">
        <f>VLOOKUP(F59,'RN ZBPM'!$A$1:$B$109,2,0)</f>
        <v>MA</v>
      </c>
      <c r="I59" s="33">
        <v>0.03980324074074074</v>
      </c>
      <c r="J59" s="26">
        <v>1</v>
      </c>
      <c r="K59" s="34">
        <f>I59/$I$2</f>
        <v>0.0037621210530000703</v>
      </c>
    </row>
    <row r="60" spans="1:11" ht="12.75">
      <c r="A60" s="26">
        <f>ROW(C55)</f>
        <v>55</v>
      </c>
      <c r="B60" s="35">
        <v>62</v>
      </c>
      <c r="C60" s="36" t="s">
        <v>125</v>
      </c>
      <c r="D60" s="37" t="s">
        <v>126</v>
      </c>
      <c r="E60" s="37" t="s">
        <v>76</v>
      </c>
      <c r="F60" s="38">
        <v>1980</v>
      </c>
      <c r="G60" s="31" t="str">
        <f>VLOOKUP(F60,'RN HZM'!$A$1:$B$123,2,0)</f>
        <v>MA</v>
      </c>
      <c r="H60" s="32" t="str">
        <f>VLOOKUP(F60,'RN ZBPM'!$A$1:$B$109,2,0)</f>
        <v>MA</v>
      </c>
      <c r="I60" s="33">
        <v>0.03996527777777778</v>
      </c>
      <c r="J60" s="26">
        <v>1</v>
      </c>
      <c r="K60" s="34">
        <f>I60/$I$2</f>
        <v>0.0037774364629279567</v>
      </c>
    </row>
    <row r="61" spans="1:11" ht="12.75">
      <c r="A61" s="26">
        <f>ROW(C56)</f>
        <v>56</v>
      </c>
      <c r="B61" s="35">
        <v>37</v>
      </c>
      <c r="C61" s="36" t="s">
        <v>127</v>
      </c>
      <c r="D61" s="37" t="s">
        <v>101</v>
      </c>
      <c r="E61" s="37" t="s">
        <v>70</v>
      </c>
      <c r="F61" s="38">
        <v>1983</v>
      </c>
      <c r="G61" s="31" t="str">
        <f>VLOOKUP(F61,'RN HZM'!$A$1:$B$123,2,0)</f>
        <v>MA</v>
      </c>
      <c r="H61" s="32" t="str">
        <f>VLOOKUP(F61,'RN ZBPM'!$A$1:$B$109,2,0)</f>
        <v>MA</v>
      </c>
      <c r="I61" s="33">
        <v>0.04041666666666666</v>
      </c>
      <c r="J61" s="26">
        <v>1</v>
      </c>
      <c r="K61" s="34">
        <f>I61/$I$2</f>
        <v>0.003820100819155639</v>
      </c>
    </row>
    <row r="62" spans="1:11" ht="12.75">
      <c r="A62" s="26">
        <f>ROW(C57)</f>
        <v>57</v>
      </c>
      <c r="B62" s="35">
        <v>131</v>
      </c>
      <c r="C62" s="36" t="s">
        <v>128</v>
      </c>
      <c r="D62" s="37" t="s">
        <v>129</v>
      </c>
      <c r="E62" s="37" t="s">
        <v>130</v>
      </c>
      <c r="F62" s="38">
        <v>1977</v>
      </c>
      <c r="G62" s="31" t="str">
        <f>VLOOKUP(F62,'RN HZM'!$A$1:$B$123,2,0)</f>
        <v>MA</v>
      </c>
      <c r="H62" s="32" t="str">
        <f>VLOOKUP(F62,'RN ZBPM'!$A$1:$B$109,2,0)</f>
        <v>MA</v>
      </c>
      <c r="I62" s="33">
        <v>0.040949074074074075</v>
      </c>
      <c r="J62" s="26">
        <v>1</v>
      </c>
      <c r="K62" s="34">
        <f>I62/$I$2</f>
        <v>0.003870422880347266</v>
      </c>
    </row>
    <row r="63" spans="1:11" ht="12.75">
      <c r="A63" s="26">
        <f>ROW(C58)</f>
        <v>58</v>
      </c>
      <c r="B63" s="35">
        <v>118</v>
      </c>
      <c r="C63" s="36" t="s">
        <v>131</v>
      </c>
      <c r="D63" s="37" t="s">
        <v>40</v>
      </c>
      <c r="E63" s="37" t="s">
        <v>132</v>
      </c>
      <c r="F63" s="38">
        <v>1976</v>
      </c>
      <c r="G63" s="31" t="str">
        <f>VLOOKUP(F63,'RN HZM'!$A$1:$B$123,2,0)</f>
        <v>MA</v>
      </c>
      <c r="H63" s="32" t="str">
        <f>VLOOKUP(F63,'RN ZBPM'!$A$1:$B$109,2,0)</f>
        <v>MA</v>
      </c>
      <c r="I63" s="33">
        <v>0.041261574074074076</v>
      </c>
      <c r="J63" s="26">
        <v>1</v>
      </c>
      <c r="K63" s="34">
        <f>I63/$I$2</f>
        <v>0.0038999597423510467</v>
      </c>
    </row>
    <row r="64" spans="1:11" ht="12.75">
      <c r="A64" s="26">
        <f>ROW(C59)</f>
        <v>59</v>
      </c>
      <c r="B64" s="35">
        <v>282</v>
      </c>
      <c r="C64" s="36" t="s">
        <v>133</v>
      </c>
      <c r="D64" s="37" t="s">
        <v>97</v>
      </c>
      <c r="E64" s="37" t="s">
        <v>70</v>
      </c>
      <c r="F64" s="38">
        <v>1979</v>
      </c>
      <c r="G64" s="31" t="str">
        <f>VLOOKUP(F64,'RN HZM'!$A$1:$B$123,2,0)</f>
        <v>MA</v>
      </c>
      <c r="H64" s="32" t="str">
        <f>VLOOKUP(F64,'RN ZBPM'!$A$1:$B$109,2,0)</f>
        <v>MA</v>
      </c>
      <c r="I64" s="33">
        <v>0.04142361111111111</v>
      </c>
      <c r="J64" s="26">
        <v>1</v>
      </c>
      <c r="K64" s="34">
        <f>I64/$I$2</f>
        <v>0.003915275152278933</v>
      </c>
    </row>
    <row r="65" spans="1:11" ht="12.75">
      <c r="A65" s="26">
        <f>ROW(C60)</f>
        <v>60</v>
      </c>
      <c r="B65" s="35">
        <v>283</v>
      </c>
      <c r="C65" s="36" t="s">
        <v>134</v>
      </c>
      <c r="D65" s="37" t="s">
        <v>135</v>
      </c>
      <c r="E65" s="37" t="s">
        <v>136</v>
      </c>
      <c r="F65" s="38">
        <v>1990</v>
      </c>
      <c r="G65" s="31" t="str">
        <f>VLOOKUP(F65,'RN HZM'!$A$1:$B$123,2,0)</f>
        <v>MA</v>
      </c>
      <c r="H65" s="32" t="str">
        <f>VLOOKUP(F65,'RN ZBPM'!$A$1:$B$109,2,0)</f>
        <v>MA</v>
      </c>
      <c r="I65" s="33">
        <v>0.0419212962962963</v>
      </c>
      <c r="J65" s="26">
        <v>1</v>
      </c>
      <c r="K65" s="34">
        <f>I65/$I$2</f>
        <v>0.003962315339914584</v>
      </c>
    </row>
    <row r="66" spans="1:11" ht="12.75">
      <c r="A66" s="26">
        <f>ROW(C61)</f>
        <v>61</v>
      </c>
      <c r="B66" s="35">
        <v>81</v>
      </c>
      <c r="C66" s="36" t="s">
        <v>137</v>
      </c>
      <c r="D66" s="37" t="s">
        <v>138</v>
      </c>
      <c r="E66" s="37" t="s">
        <v>139</v>
      </c>
      <c r="F66" s="38">
        <v>1985</v>
      </c>
      <c r="G66" s="31" t="str">
        <f>VLOOKUP(F66,'RN HZM'!$A$1:$B$123,2,0)</f>
        <v>MA</v>
      </c>
      <c r="H66" s="32" t="str">
        <f>VLOOKUP(F66,'RN ZBPM'!$A$1:$B$109,2,0)</f>
        <v>MA</v>
      </c>
      <c r="I66" s="33">
        <v>0.042708333333333334</v>
      </c>
      <c r="J66" s="26">
        <v>1</v>
      </c>
      <c r="K66" s="34">
        <f>I66/$I$2</f>
        <v>0.004036704473850032</v>
      </c>
    </row>
    <row r="67" spans="1:11" ht="12.75">
      <c r="A67" s="26">
        <f>ROW(C62)</f>
        <v>62</v>
      </c>
      <c r="B67" s="35">
        <v>55</v>
      </c>
      <c r="C67" s="36" t="s">
        <v>140</v>
      </c>
      <c r="D67" s="37" t="s">
        <v>19</v>
      </c>
      <c r="E67" s="37" t="s">
        <v>76</v>
      </c>
      <c r="F67" s="38">
        <v>1993</v>
      </c>
      <c r="G67" s="31" t="str">
        <f>VLOOKUP(F67,'RN HZM'!$A$1:$B$123,2,0)</f>
        <v>MA</v>
      </c>
      <c r="H67" s="32" t="str">
        <f>VLOOKUP(F67,'RN ZBPM'!$A$1:$B$109,2,0)</f>
        <v>MA</v>
      </c>
      <c r="I67" s="33">
        <v>0.04337962962962963</v>
      </c>
      <c r="J67" s="26">
        <v>1</v>
      </c>
      <c r="K67" s="34">
        <f>I67/$I$2</f>
        <v>0.00410015402926556</v>
      </c>
    </row>
    <row r="68" spans="1:11" ht="12.75">
      <c r="A68" s="26">
        <f>ROW(C63)</f>
        <v>63</v>
      </c>
      <c r="B68" s="35">
        <v>126</v>
      </c>
      <c r="C68" s="36" t="s">
        <v>141</v>
      </c>
      <c r="D68" s="37" t="s">
        <v>32</v>
      </c>
      <c r="E68" s="37" t="s">
        <v>70</v>
      </c>
      <c r="F68" s="38">
        <v>1985</v>
      </c>
      <c r="G68" s="31" t="str">
        <f>VLOOKUP(F68,'RN HZM'!$A$1:$B$123,2,0)</f>
        <v>MA</v>
      </c>
      <c r="H68" s="32" t="str">
        <f>VLOOKUP(F68,'RN ZBPM'!$A$1:$B$109,2,0)</f>
        <v>MA</v>
      </c>
      <c r="I68" s="33">
        <v>0.04337962962962963</v>
      </c>
      <c r="J68" s="26">
        <v>1</v>
      </c>
      <c r="K68" s="34">
        <f>I68/$I$2</f>
        <v>0.00410015402926556</v>
      </c>
    </row>
    <row r="69" spans="1:11" ht="12.75">
      <c r="A69" s="26">
        <f>ROW(C64)</f>
        <v>64</v>
      </c>
      <c r="B69" s="35">
        <v>149</v>
      </c>
      <c r="C69" s="36" t="s">
        <v>142</v>
      </c>
      <c r="D69" s="37" t="s">
        <v>51</v>
      </c>
      <c r="E69" s="37" t="s">
        <v>70</v>
      </c>
      <c r="F69" s="38">
        <v>1980</v>
      </c>
      <c r="G69" s="31" t="str">
        <f>VLOOKUP(F69,'RN HZM'!$A$1:$B$123,2,0)</f>
        <v>MA</v>
      </c>
      <c r="H69" s="32" t="str">
        <f>VLOOKUP(F69,'RN ZBPM'!$A$1:$B$109,2,0)</f>
        <v>MA</v>
      </c>
      <c r="I69" s="33">
        <v>0.043541666666666666</v>
      </c>
      <c r="J69" s="26">
        <v>1</v>
      </c>
      <c r="K69" s="34">
        <f>I69/$I$2</f>
        <v>0.0041154694391934464</v>
      </c>
    </row>
    <row r="70" spans="1:11" ht="12.75">
      <c r="A70" s="26">
        <f>ROW(C65)</f>
        <v>65</v>
      </c>
      <c r="B70" s="35">
        <v>132</v>
      </c>
      <c r="C70" s="36" t="s">
        <v>143</v>
      </c>
      <c r="D70" s="37" t="s">
        <v>22</v>
      </c>
      <c r="E70" s="37" t="s">
        <v>130</v>
      </c>
      <c r="F70" s="38">
        <v>1984</v>
      </c>
      <c r="G70" s="31" t="str">
        <f>VLOOKUP(F70,'RN HZM'!$A$1:$B$123,2,0)</f>
        <v>MA</v>
      </c>
      <c r="H70" s="32" t="str">
        <f>VLOOKUP(F70,'RN ZBPM'!$A$1:$B$109,2,0)</f>
        <v>MA</v>
      </c>
      <c r="I70" s="33">
        <v>0.04386574074074074</v>
      </c>
      <c r="J70" s="26">
        <v>1</v>
      </c>
      <c r="K70" s="34">
        <f>I70/$I$2</f>
        <v>0.004146100259049219</v>
      </c>
    </row>
    <row r="71" spans="1:11" ht="12.75">
      <c r="A71" s="26">
        <f>ROW(C66)</f>
        <v>66</v>
      </c>
      <c r="B71" s="35">
        <v>78</v>
      </c>
      <c r="C71" s="36" t="s">
        <v>144</v>
      </c>
      <c r="D71" s="37" t="s">
        <v>145</v>
      </c>
      <c r="E71" s="37" t="s">
        <v>146</v>
      </c>
      <c r="F71" s="38">
        <v>1992</v>
      </c>
      <c r="G71" s="31" t="str">
        <f>VLOOKUP(F71,'RN HZM'!$A$1:$B$123,2,0)</f>
        <v>MA</v>
      </c>
      <c r="H71" s="32" t="str">
        <f>VLOOKUP(F71,'RN ZBPM'!$A$1:$B$109,2,0)</f>
        <v>MA</v>
      </c>
      <c r="I71" s="33">
        <v>0.046168981481481484</v>
      </c>
      <c r="J71" s="26">
        <v>1</v>
      </c>
      <c r="K71" s="34">
        <f>I71/$I$2</f>
        <v>0.004363797871595604</v>
      </c>
    </row>
    <row r="72" spans="1:11" ht="12.75">
      <c r="A72" s="26">
        <f>ROW(C67)</f>
        <v>67</v>
      </c>
      <c r="B72" s="35">
        <v>122</v>
      </c>
      <c r="C72" s="36" t="s">
        <v>147</v>
      </c>
      <c r="D72" s="37" t="s">
        <v>36</v>
      </c>
      <c r="E72" s="37" t="s">
        <v>148</v>
      </c>
      <c r="F72" s="38">
        <v>1983</v>
      </c>
      <c r="G72" s="31" t="str">
        <f>VLOOKUP(F72,'RN HZM'!$A$1:$B$123,2,0)</f>
        <v>MA</v>
      </c>
      <c r="H72" s="32" t="str">
        <f>VLOOKUP(F72,'RN ZBPM'!$A$1:$B$109,2,0)</f>
        <v>MA</v>
      </c>
      <c r="I72" s="33">
        <v>0.046342592592592595</v>
      </c>
      <c r="J72" s="26">
        <v>1</v>
      </c>
      <c r="K72" s="34">
        <f>I72/$I$2</f>
        <v>0.004380207239375482</v>
      </c>
    </row>
    <row r="73" spans="1:11" ht="12.75">
      <c r="A73" s="26">
        <f>ROW(C68)</f>
        <v>68</v>
      </c>
      <c r="B73" s="35">
        <v>123</v>
      </c>
      <c r="C73" s="36" t="s">
        <v>149</v>
      </c>
      <c r="D73" s="37" t="s">
        <v>36</v>
      </c>
      <c r="E73" s="37" t="s">
        <v>150</v>
      </c>
      <c r="F73" s="38">
        <v>1982</v>
      </c>
      <c r="G73" s="31" t="str">
        <f>VLOOKUP(F73,'RN HZM'!$A$1:$B$123,2,0)</f>
        <v>MA</v>
      </c>
      <c r="H73" s="32" t="str">
        <f>VLOOKUP(F73,'RN ZBPM'!$A$1:$B$109,2,0)</f>
        <v>MA</v>
      </c>
      <c r="I73" s="33">
        <v>0.046342592592592595</v>
      </c>
      <c r="J73" s="26">
        <v>1</v>
      </c>
      <c r="K73" s="34">
        <f>I73/$I$2</f>
        <v>0.004380207239375482</v>
      </c>
    </row>
    <row r="74" spans="1:11" ht="12.75">
      <c r="A74" s="26">
        <f>ROW(C69)</f>
        <v>69</v>
      </c>
      <c r="B74" s="35">
        <v>87</v>
      </c>
      <c r="C74" s="36" t="s">
        <v>151</v>
      </c>
      <c r="D74" s="37" t="s">
        <v>152</v>
      </c>
      <c r="E74" s="37" t="s">
        <v>153</v>
      </c>
      <c r="F74" s="38">
        <v>1981</v>
      </c>
      <c r="G74" s="31" t="str">
        <f>VLOOKUP(F74,'RN HZM'!$A$1:$B$123,2,0)</f>
        <v>MA</v>
      </c>
      <c r="H74" s="32" t="str">
        <f>VLOOKUP(F74,'RN ZBPM'!$A$1:$B$109,2,0)</f>
        <v>MA</v>
      </c>
      <c r="I74" s="33">
        <v>0.04675925925925926</v>
      </c>
      <c r="J74" s="26">
        <v>1</v>
      </c>
      <c r="K74" s="34">
        <f>I74/$I$2</f>
        <v>0.004419589722047188</v>
      </c>
    </row>
    <row r="75" spans="1:11" ht="12.75">
      <c r="A75" s="26">
        <f>ROW(C70)</f>
        <v>70</v>
      </c>
      <c r="B75" s="35">
        <v>112</v>
      </c>
      <c r="C75" s="36" t="s">
        <v>154</v>
      </c>
      <c r="D75" s="37" t="s">
        <v>95</v>
      </c>
      <c r="E75" s="37" t="s">
        <v>67</v>
      </c>
      <c r="F75" s="38">
        <v>1974</v>
      </c>
      <c r="G75" s="31" t="str">
        <f>VLOOKUP(F75,'RN HZM'!$A$1:$B$123,2,0)</f>
        <v>MA</v>
      </c>
      <c r="H75" s="32" t="str">
        <f>VLOOKUP(F75,'RN ZBPM'!$A$1:$B$109,2,0)</f>
        <v>MA</v>
      </c>
      <c r="I75" s="33">
        <v>0.04878472222222222</v>
      </c>
      <c r="J75" s="26">
        <v>1</v>
      </c>
      <c r="K75" s="34">
        <f>I75/$I$2</f>
        <v>0.004611032346145768</v>
      </c>
    </row>
    <row r="76" spans="1:11" ht="12.75">
      <c r="A76" s="26">
        <f>ROW(C71)</f>
        <v>71</v>
      </c>
      <c r="B76" s="35">
        <v>110</v>
      </c>
      <c r="C76" s="36" t="s">
        <v>155</v>
      </c>
      <c r="D76" s="37" t="s">
        <v>156</v>
      </c>
      <c r="E76" s="37" t="s">
        <v>157</v>
      </c>
      <c r="F76" s="38">
        <v>1984</v>
      </c>
      <c r="G76" s="31" t="str">
        <f>VLOOKUP(F76,'RN HZM'!$A$1:$B$123,2,0)</f>
        <v>MA</v>
      </c>
      <c r="H76" s="32" t="str">
        <f>VLOOKUP(F76,'RN ZBPM'!$A$1:$B$109,2,0)</f>
        <v>MA</v>
      </c>
      <c r="I76" s="33">
        <v>0.05668981481481482</v>
      </c>
      <c r="J76" s="26">
        <v>1</v>
      </c>
      <c r="K76" s="34">
        <f>I76/$I$2</f>
        <v>0.005358205559056221</v>
      </c>
    </row>
    <row r="77" spans="1:11" ht="12.75">
      <c r="A77" s="20"/>
      <c r="B77" s="21"/>
      <c r="C77" s="22" t="str">
        <f>'Kat.'!A3</f>
        <v>Muži 40 – 49:</v>
      </c>
      <c r="D77" s="22" t="str">
        <f>'Kat.'!B3</f>
        <v>(RN 1973 – 1964)</v>
      </c>
      <c r="E77" s="22" t="str">
        <f>'Kat.'!C3</f>
        <v>MB</v>
      </c>
      <c r="F77" s="23"/>
      <c r="G77" s="23"/>
      <c r="H77" s="23"/>
      <c r="I77" s="24"/>
      <c r="J77" s="21"/>
      <c r="K77" s="25"/>
    </row>
    <row r="78" spans="1:11" ht="12.75">
      <c r="A78" s="26">
        <f>ROW(C1)</f>
        <v>1</v>
      </c>
      <c r="B78" s="27">
        <v>143</v>
      </c>
      <c r="C78" s="28" t="s">
        <v>19</v>
      </c>
      <c r="D78" s="29" t="s">
        <v>29</v>
      </c>
      <c r="E78" s="29" t="s">
        <v>67</v>
      </c>
      <c r="F78" s="30">
        <v>1971</v>
      </c>
      <c r="G78" s="31" t="str">
        <f>VLOOKUP(F78,'RN HZM'!$A$1:$B$123,2,0)</f>
        <v>MB</v>
      </c>
      <c r="H78" s="32" t="str">
        <f>VLOOKUP(F78,'RN ZBPM'!$A$1:$B$109,2,0)</f>
        <v>MB</v>
      </c>
      <c r="I78" s="39">
        <v>0.02949074074074074</v>
      </c>
      <c r="J78" s="26">
        <v>30</v>
      </c>
      <c r="K78" s="34">
        <f>I78/$I$2</f>
        <v>0.0027874046068753064</v>
      </c>
    </row>
    <row r="79" spans="1:11" ht="12.75">
      <c r="A79" s="26">
        <f>ROW(C2)</f>
        <v>2</v>
      </c>
      <c r="B79" s="27">
        <v>74</v>
      </c>
      <c r="C79" s="28" t="s">
        <v>158</v>
      </c>
      <c r="D79" s="29" t="s">
        <v>159</v>
      </c>
      <c r="E79" s="29" t="s">
        <v>76</v>
      </c>
      <c r="F79" s="30">
        <v>1972</v>
      </c>
      <c r="G79" s="31" t="str">
        <f>VLOOKUP(F79,'RN HZM'!$A$1:$B$123,2,0)</f>
        <v>MB</v>
      </c>
      <c r="H79" s="32" t="str">
        <f>VLOOKUP(F79,'RN ZBPM'!$A$1:$B$109,2,0)</f>
        <v>MB</v>
      </c>
      <c r="I79" s="39">
        <v>0.029907407407407407</v>
      </c>
      <c r="J79" s="26">
        <v>25</v>
      </c>
      <c r="K79" s="34">
        <f>I79/$I$2</f>
        <v>0.0028267870895470138</v>
      </c>
    </row>
    <row r="80" spans="1:11" ht="12.75">
      <c r="A80" s="26">
        <f>ROW(C3)</f>
        <v>3</v>
      </c>
      <c r="B80" s="27">
        <v>144</v>
      </c>
      <c r="C80" s="28" t="s">
        <v>160</v>
      </c>
      <c r="D80" s="29" t="s">
        <v>84</v>
      </c>
      <c r="E80" s="29" t="s">
        <v>67</v>
      </c>
      <c r="F80" s="30">
        <v>1971</v>
      </c>
      <c r="G80" s="31" t="str">
        <f>VLOOKUP(F80,'RN HZM'!$A$1:$B$123,2,0)</f>
        <v>MB</v>
      </c>
      <c r="H80" s="32" t="str">
        <f>VLOOKUP(F80,'RN ZBPM'!$A$1:$B$109,2,0)</f>
        <v>MB</v>
      </c>
      <c r="I80" s="39">
        <v>0.03131944444444444</v>
      </c>
      <c r="J80" s="26">
        <v>21</v>
      </c>
      <c r="K80" s="34">
        <f>I80/$I$2</f>
        <v>0.002960249947490023</v>
      </c>
    </row>
    <row r="81" spans="1:11" ht="12.75">
      <c r="A81" s="26">
        <f>ROW(C4)</f>
        <v>4</v>
      </c>
      <c r="B81" s="27">
        <v>79</v>
      </c>
      <c r="C81" s="28" t="s">
        <v>161</v>
      </c>
      <c r="D81" s="29" t="s">
        <v>162</v>
      </c>
      <c r="E81" s="29" t="s">
        <v>67</v>
      </c>
      <c r="F81" s="30">
        <v>1971</v>
      </c>
      <c r="G81" s="31" t="str">
        <f>VLOOKUP(F81,'RN HZM'!$A$1:$B$123,2,0)</f>
        <v>MB</v>
      </c>
      <c r="H81" s="32" t="str">
        <f>VLOOKUP(F81,'RN ZBPM'!$A$1:$B$109,2,0)</f>
        <v>MB</v>
      </c>
      <c r="I81" s="39">
        <v>0.031435185185185184</v>
      </c>
      <c r="J81" s="26">
        <v>18</v>
      </c>
      <c r="K81" s="34">
        <f>I81/$I$2</f>
        <v>0.0029711895260099417</v>
      </c>
    </row>
    <row r="82" spans="1:11" ht="12.75">
      <c r="A82" s="26">
        <f>ROW(C5)</f>
        <v>5</v>
      </c>
      <c r="B82" s="27">
        <v>84</v>
      </c>
      <c r="C82" s="28" t="s">
        <v>163</v>
      </c>
      <c r="D82" s="29" t="s">
        <v>164</v>
      </c>
      <c r="E82" s="29" t="s">
        <v>165</v>
      </c>
      <c r="F82" s="30">
        <v>1969</v>
      </c>
      <c r="G82" s="31" t="str">
        <f>VLOOKUP(F82,'RN HZM'!$A$1:$B$123,2,0)</f>
        <v>MB</v>
      </c>
      <c r="H82" s="32" t="str">
        <f>VLOOKUP(F82,'RN ZBPM'!$A$1:$B$109,2,0)</f>
        <v>MB</v>
      </c>
      <c r="I82" s="39">
        <v>0.031574074074074074</v>
      </c>
      <c r="J82" s="26">
        <v>16</v>
      </c>
      <c r="K82" s="34">
        <f>I82/$I$2</f>
        <v>0.0029843170202338443</v>
      </c>
    </row>
    <row r="83" spans="1:11" ht="12.75">
      <c r="A83" s="26">
        <f>ROW(C6)</f>
        <v>6</v>
      </c>
      <c r="B83" s="27">
        <v>19</v>
      </c>
      <c r="C83" s="28" t="s">
        <v>166</v>
      </c>
      <c r="D83" s="29" t="s">
        <v>167</v>
      </c>
      <c r="E83" s="29" t="s">
        <v>168</v>
      </c>
      <c r="F83" s="30">
        <v>1969</v>
      </c>
      <c r="G83" s="31" t="str">
        <f>VLOOKUP(F83,'RN HZM'!$A$1:$B$123,2,0)</f>
        <v>MB</v>
      </c>
      <c r="H83" s="32" t="str">
        <f>VLOOKUP(F83,'RN ZBPM'!$A$1:$B$109,2,0)</f>
        <v>MB</v>
      </c>
      <c r="I83" s="39">
        <v>0.0325</v>
      </c>
      <c r="J83" s="26">
        <v>15</v>
      </c>
      <c r="K83" s="34">
        <f>I83/$I$2</f>
        <v>0.003071833648393195</v>
      </c>
    </row>
    <row r="84" spans="1:11" ht="12.75">
      <c r="A84" s="26">
        <f>ROW(C7)</f>
        <v>7</v>
      </c>
      <c r="B84" s="27">
        <v>58</v>
      </c>
      <c r="C84" s="28" t="s">
        <v>169</v>
      </c>
      <c r="D84" s="29" t="s">
        <v>48</v>
      </c>
      <c r="E84" s="29" t="s">
        <v>170</v>
      </c>
      <c r="F84" s="30">
        <v>1973</v>
      </c>
      <c r="G84" s="31" t="str">
        <f>VLOOKUP(F84,'RN HZM'!$A$1:$B$123,2,0)</f>
        <v>MB</v>
      </c>
      <c r="H84" s="32" t="str">
        <f>VLOOKUP(F84,'RN ZBPM'!$A$1:$B$109,2,0)</f>
        <v>MB</v>
      </c>
      <c r="I84" s="39">
        <v>0.03304398148148148</v>
      </c>
      <c r="J84" s="26">
        <v>14</v>
      </c>
      <c r="K84" s="34">
        <f>I84/$I$2</f>
        <v>0.0031232496674368127</v>
      </c>
    </row>
    <row r="85" spans="1:11" ht="12.75">
      <c r="A85" s="26">
        <f>ROW(C8)</f>
        <v>8</v>
      </c>
      <c r="B85" s="27">
        <v>29</v>
      </c>
      <c r="C85" s="28" t="s">
        <v>171</v>
      </c>
      <c r="D85" s="29" t="s">
        <v>51</v>
      </c>
      <c r="E85" s="29" t="s">
        <v>172</v>
      </c>
      <c r="F85" s="30">
        <v>1969</v>
      </c>
      <c r="G85" s="31" t="str">
        <f>VLOOKUP(F85,'RN HZM'!$A$1:$B$123,2,0)</f>
        <v>MB</v>
      </c>
      <c r="H85" s="32" t="str">
        <f>VLOOKUP(F85,'RN ZBPM'!$A$1:$B$109,2,0)</f>
        <v>MB</v>
      </c>
      <c r="I85" s="39">
        <v>0.033125</v>
      </c>
      <c r="J85" s="26">
        <v>13</v>
      </c>
      <c r="K85" s="34">
        <f>I85/$I$2</f>
        <v>0.003130907372400756</v>
      </c>
    </row>
    <row r="86" spans="1:11" ht="12.75">
      <c r="A86" s="26">
        <f>ROW(C9)</f>
        <v>9</v>
      </c>
      <c r="B86" s="27">
        <v>38</v>
      </c>
      <c r="C86" s="28" t="s">
        <v>173</v>
      </c>
      <c r="D86" s="29" t="s">
        <v>174</v>
      </c>
      <c r="E86" s="29" t="s">
        <v>175</v>
      </c>
      <c r="F86" s="30">
        <v>1968</v>
      </c>
      <c r="G86" s="31" t="str">
        <f>VLOOKUP(F86,'RN HZM'!$A$1:$B$123,2,0)</f>
        <v>MB</v>
      </c>
      <c r="H86" s="32" t="str">
        <f>VLOOKUP(F86,'RN ZBPM'!$A$1:$B$109,2,0)</f>
        <v>MB</v>
      </c>
      <c r="I86" s="39">
        <v>0.03319444444444444</v>
      </c>
      <c r="J86" s="26">
        <v>12</v>
      </c>
      <c r="K86" s="34">
        <f>I86/$I$2</f>
        <v>0.003137471119512707</v>
      </c>
    </row>
    <row r="87" spans="1:11" ht="12.75">
      <c r="A87" s="26">
        <f>ROW(C10)</f>
        <v>10</v>
      </c>
      <c r="B87" s="27">
        <v>136</v>
      </c>
      <c r="C87" s="28" t="s">
        <v>176</v>
      </c>
      <c r="D87" s="29" t="s">
        <v>177</v>
      </c>
      <c r="E87" s="29" t="s">
        <v>70</v>
      </c>
      <c r="F87" s="30">
        <v>1967</v>
      </c>
      <c r="G87" s="31" t="str">
        <f>VLOOKUP(F87,'RN HZM'!$A$1:$B$123,2,0)</f>
        <v>MB</v>
      </c>
      <c r="H87" s="32" t="str">
        <f>VLOOKUP(F87,'RN ZBPM'!$A$1:$B$109,2,0)</f>
        <v>MB</v>
      </c>
      <c r="I87" s="39">
        <v>0.033587962962962965</v>
      </c>
      <c r="J87" s="26">
        <v>11</v>
      </c>
      <c r="K87" s="34">
        <f>I87/$I$2</f>
        <v>0.0031746656864804317</v>
      </c>
    </row>
    <row r="88" spans="1:11" ht="12.75">
      <c r="A88" s="26">
        <f>ROW(C11)</f>
        <v>11</v>
      </c>
      <c r="B88" s="27">
        <v>137</v>
      </c>
      <c r="C88" s="28" t="s">
        <v>19</v>
      </c>
      <c r="D88" s="29" t="s">
        <v>36</v>
      </c>
      <c r="E88" s="29" t="s">
        <v>178</v>
      </c>
      <c r="F88" s="30">
        <v>1973</v>
      </c>
      <c r="G88" s="31" t="str">
        <f>VLOOKUP(F88,'RN HZM'!$A$1:$B$123,2,0)</f>
        <v>MB</v>
      </c>
      <c r="H88" s="32" t="str">
        <f>VLOOKUP(F88,'RN ZBPM'!$A$1:$B$109,2,0)</f>
        <v>MB</v>
      </c>
      <c r="I88" s="39">
        <v>0.03369212962962963</v>
      </c>
      <c r="J88" s="26">
        <v>10</v>
      </c>
      <c r="K88" s="34">
        <f>I88/$I$2</f>
        <v>0.003184511307148358</v>
      </c>
    </row>
    <row r="89" spans="1:11" ht="12.75">
      <c r="A89" s="26">
        <f>ROW(C12)</f>
        <v>12</v>
      </c>
      <c r="B89" s="27">
        <v>26</v>
      </c>
      <c r="C89" s="28" t="s">
        <v>73</v>
      </c>
      <c r="D89" s="29" t="s">
        <v>69</v>
      </c>
      <c r="E89" s="29" t="s">
        <v>70</v>
      </c>
      <c r="F89" s="30">
        <v>1967</v>
      </c>
      <c r="G89" s="31" t="str">
        <f>VLOOKUP(F89,'RN HZM'!$A$1:$B$123,2,0)</f>
        <v>MB</v>
      </c>
      <c r="H89" s="32" t="str">
        <f>VLOOKUP(F89,'RN ZBPM'!$A$1:$B$109,2,0)</f>
        <v>MB</v>
      </c>
      <c r="I89" s="39">
        <v>0.03423611111111111</v>
      </c>
      <c r="J89" s="26">
        <v>9</v>
      </c>
      <c r="K89" s="34">
        <f>I89/$I$2</f>
        <v>0.0032359273261919766</v>
      </c>
    </row>
    <row r="90" spans="1:11" ht="12.75">
      <c r="A90" s="26">
        <f>ROW(C13)</f>
        <v>13</v>
      </c>
      <c r="B90" s="27">
        <v>70</v>
      </c>
      <c r="C90" s="28" t="s">
        <v>179</v>
      </c>
      <c r="D90" s="29" t="s">
        <v>180</v>
      </c>
      <c r="E90" s="29" t="s">
        <v>168</v>
      </c>
      <c r="F90" s="30">
        <v>1966</v>
      </c>
      <c r="G90" s="31" t="str">
        <f>VLOOKUP(F90,'RN HZM'!$A$1:$B$123,2,0)</f>
        <v>MB</v>
      </c>
      <c r="H90" s="32" t="str">
        <f>VLOOKUP(F90,'RN ZBPM'!$A$1:$B$109,2,0)</f>
        <v>MB</v>
      </c>
      <c r="I90" s="39">
        <v>0.03439814814814815</v>
      </c>
      <c r="J90" s="26">
        <v>8</v>
      </c>
      <c r="K90" s="34">
        <f>I90/$I$2</f>
        <v>0.003251242736119863</v>
      </c>
    </row>
    <row r="91" spans="1:11" ht="12.75">
      <c r="A91" s="26">
        <f>ROW(C14)</f>
        <v>14</v>
      </c>
      <c r="B91" s="27">
        <v>46</v>
      </c>
      <c r="C91" s="28" t="s">
        <v>181</v>
      </c>
      <c r="D91" s="29" t="s">
        <v>106</v>
      </c>
      <c r="E91" s="29" t="s">
        <v>25</v>
      </c>
      <c r="F91" s="30">
        <v>1966</v>
      </c>
      <c r="G91" s="31" t="str">
        <f>VLOOKUP(F91,'RN HZM'!$A$1:$B$123,2,0)</f>
        <v>MB</v>
      </c>
      <c r="H91" s="32" t="str">
        <f>VLOOKUP(F91,'RN ZBPM'!$A$1:$B$109,2,0)</f>
        <v>MB</v>
      </c>
      <c r="I91" s="39">
        <v>0.03480324074074074</v>
      </c>
      <c r="J91" s="26">
        <v>7</v>
      </c>
      <c r="K91" s="34">
        <f>I91/$I$2</f>
        <v>0.003289531260939578</v>
      </c>
    </row>
    <row r="92" spans="1:11" ht="12.75">
      <c r="A92" s="26">
        <f>ROW(C15)</f>
        <v>15</v>
      </c>
      <c r="B92" s="27">
        <v>90</v>
      </c>
      <c r="C92" s="28" t="s">
        <v>182</v>
      </c>
      <c r="D92" s="29" t="s">
        <v>36</v>
      </c>
      <c r="E92" s="29" t="s">
        <v>76</v>
      </c>
      <c r="F92" s="30">
        <v>1973</v>
      </c>
      <c r="G92" s="31" t="str">
        <f>VLOOKUP(F92,'RN HZM'!$A$1:$B$123,2,0)</f>
        <v>MB</v>
      </c>
      <c r="H92" s="32" t="str">
        <f>VLOOKUP(F92,'RN ZBPM'!$A$1:$B$109,2,0)</f>
        <v>MB</v>
      </c>
      <c r="I92" s="39">
        <v>0.035104166666666665</v>
      </c>
      <c r="J92" s="26">
        <v>6</v>
      </c>
      <c r="K92" s="34">
        <f>I92/$I$2</f>
        <v>0.0033179741650913672</v>
      </c>
    </row>
    <row r="93" spans="1:11" ht="12.75">
      <c r="A93" s="26">
        <f>ROW(C16)</f>
        <v>16</v>
      </c>
      <c r="B93" s="27">
        <v>40</v>
      </c>
      <c r="C93" s="28" t="s">
        <v>183</v>
      </c>
      <c r="D93" s="29" t="s">
        <v>184</v>
      </c>
      <c r="E93" s="29" t="s">
        <v>185</v>
      </c>
      <c r="F93" s="30">
        <v>1971</v>
      </c>
      <c r="G93" s="31" t="str">
        <f>VLOOKUP(F93,'RN HZM'!$A$1:$B$123,2,0)</f>
        <v>MB</v>
      </c>
      <c r="H93" s="32" t="str">
        <f>VLOOKUP(F93,'RN ZBPM'!$A$1:$B$109,2,0)</f>
        <v>MB</v>
      </c>
      <c r="I93" s="39">
        <v>0.03516203703703704</v>
      </c>
      <c r="J93" s="26">
        <v>5</v>
      </c>
      <c r="K93" s="34">
        <f>I93/$I$2</f>
        <v>0.003323443954351327</v>
      </c>
    </row>
    <row r="94" spans="1:11" ht="12.75">
      <c r="A94" s="26">
        <f>ROW(C17)</f>
        <v>17</v>
      </c>
      <c r="B94" s="27">
        <v>85</v>
      </c>
      <c r="C94" s="28" t="s">
        <v>186</v>
      </c>
      <c r="D94" s="29" t="s">
        <v>91</v>
      </c>
      <c r="E94" s="29" t="s">
        <v>187</v>
      </c>
      <c r="F94" s="30">
        <v>1966</v>
      </c>
      <c r="G94" s="31" t="str">
        <f>VLOOKUP(F94,'RN HZM'!$A$1:$B$123,2,0)</f>
        <v>MB</v>
      </c>
      <c r="H94" s="32" t="str">
        <f>VLOOKUP(F94,'RN ZBPM'!$A$1:$B$109,2,0)</f>
        <v>MB</v>
      </c>
      <c r="I94" s="39">
        <v>0.03630787037037037</v>
      </c>
      <c r="J94" s="26">
        <v>4</v>
      </c>
      <c r="K94" s="34">
        <f>I94/$I$2</f>
        <v>0.0034317457816985227</v>
      </c>
    </row>
    <row r="95" spans="1:11" ht="12.75">
      <c r="A95" s="26">
        <f>ROW(C18)</f>
        <v>18</v>
      </c>
      <c r="B95" s="27">
        <v>134</v>
      </c>
      <c r="C95" s="28" t="s">
        <v>188</v>
      </c>
      <c r="D95" s="29" t="s">
        <v>95</v>
      </c>
      <c r="E95" s="29" t="s">
        <v>189</v>
      </c>
      <c r="F95" s="30">
        <v>1969</v>
      </c>
      <c r="G95" s="31" t="str">
        <f>VLOOKUP(F95,'RN HZM'!$A$1:$B$123,2,0)</f>
        <v>MB</v>
      </c>
      <c r="H95" s="32" t="str">
        <f>VLOOKUP(F95,'RN ZBPM'!$A$1:$B$109,2,0)</f>
        <v>MB</v>
      </c>
      <c r="I95" s="39">
        <v>0.03671296296296296</v>
      </c>
      <c r="J95" s="26">
        <v>3</v>
      </c>
      <c r="K95" s="34">
        <f>I95/$I$2</f>
        <v>0.003470034306518238</v>
      </c>
    </row>
    <row r="96" spans="1:11" ht="12.75">
      <c r="A96" s="26">
        <f>ROW(C19)</f>
        <v>19</v>
      </c>
      <c r="B96" s="27">
        <v>135</v>
      </c>
      <c r="C96" s="28" t="s">
        <v>190</v>
      </c>
      <c r="D96" s="29" t="s">
        <v>69</v>
      </c>
      <c r="E96" s="29" t="s">
        <v>191</v>
      </c>
      <c r="F96" s="30">
        <v>1969</v>
      </c>
      <c r="G96" s="31" t="str">
        <f>VLOOKUP(F96,'RN HZM'!$A$1:$B$123,2,0)</f>
        <v>MB</v>
      </c>
      <c r="H96" s="32" t="str">
        <f>VLOOKUP(F96,'RN ZBPM'!$A$1:$B$109,2,0)</f>
        <v>MB</v>
      </c>
      <c r="I96" s="39">
        <v>0.03671296296296296</v>
      </c>
      <c r="J96" s="26">
        <v>2</v>
      </c>
      <c r="K96" s="34">
        <f>I96/$I$2</f>
        <v>0.003470034306518238</v>
      </c>
    </row>
    <row r="97" spans="1:11" ht="12.75">
      <c r="A97" s="26">
        <f>ROW(C20)</f>
        <v>20</v>
      </c>
      <c r="B97" s="27">
        <v>71</v>
      </c>
      <c r="C97" s="28" t="s">
        <v>192</v>
      </c>
      <c r="D97" s="29" t="s">
        <v>36</v>
      </c>
      <c r="E97" s="29" t="s">
        <v>67</v>
      </c>
      <c r="F97" s="30">
        <v>1969</v>
      </c>
      <c r="G97" s="31" t="str">
        <f>VLOOKUP(F97,'RN HZM'!$A$1:$B$123,2,0)</f>
        <v>MB</v>
      </c>
      <c r="H97" s="32" t="str">
        <f>VLOOKUP(F97,'RN ZBPM'!$A$1:$B$109,2,0)</f>
        <v>MB</v>
      </c>
      <c r="I97" s="39">
        <v>0.037175925925925925</v>
      </c>
      <c r="J97" s="26">
        <v>1</v>
      </c>
      <c r="K97" s="34">
        <f>I97/$I$2</f>
        <v>0.0035137926205979133</v>
      </c>
    </row>
    <row r="98" spans="1:11" ht="12.75">
      <c r="A98" s="26">
        <f>ROW(C21)</f>
        <v>21</v>
      </c>
      <c r="B98" s="27">
        <v>91</v>
      </c>
      <c r="C98" s="28" t="s">
        <v>193</v>
      </c>
      <c r="D98" s="29" t="s">
        <v>22</v>
      </c>
      <c r="E98" s="29" t="s">
        <v>60</v>
      </c>
      <c r="F98" s="30">
        <v>1966</v>
      </c>
      <c r="G98" s="31" t="str">
        <f>VLOOKUP(F98,'RN HZM'!$A$1:$B$123,2,0)</f>
        <v>MB</v>
      </c>
      <c r="H98" s="32" t="str">
        <f>VLOOKUP(F98,'RN ZBPM'!$A$1:$B$109,2,0)</f>
        <v>MB</v>
      </c>
      <c r="I98" s="39">
        <v>0.03743055555555556</v>
      </c>
      <c r="J98" s="26">
        <v>1</v>
      </c>
      <c r="K98" s="34">
        <f>I98/$I$2</f>
        <v>0.003537859693341735</v>
      </c>
    </row>
    <row r="99" spans="1:11" ht="12.75">
      <c r="A99" s="26">
        <f>ROW(C22)</f>
        <v>22</v>
      </c>
      <c r="B99" s="27">
        <v>31</v>
      </c>
      <c r="C99" s="28" t="s">
        <v>93</v>
      </c>
      <c r="D99" s="29" t="s">
        <v>29</v>
      </c>
      <c r="E99" s="29" t="s">
        <v>78</v>
      </c>
      <c r="F99" s="30">
        <v>1964</v>
      </c>
      <c r="G99" s="31" t="str">
        <f>VLOOKUP(F99,'RN HZM'!$A$1:$B$123,2,0)</f>
        <v>MB</v>
      </c>
      <c r="H99" s="32" t="str">
        <f>VLOOKUP(F99,'RN ZBPM'!$A$1:$B$109,2,0)</f>
        <v>MB</v>
      </c>
      <c r="I99" s="39">
        <v>0.03988425925925926</v>
      </c>
      <c r="J99" s="26">
        <v>1</v>
      </c>
      <c r="K99" s="34">
        <f>I99/$I$2</f>
        <v>0.003769778757964013</v>
      </c>
    </row>
    <row r="100" spans="1:11" ht="12.75">
      <c r="A100" s="26">
        <f>ROW(C23)</f>
        <v>23</v>
      </c>
      <c r="B100" s="27">
        <v>64</v>
      </c>
      <c r="C100" s="28" t="s">
        <v>194</v>
      </c>
      <c r="D100" s="29" t="s">
        <v>29</v>
      </c>
      <c r="E100" s="29" t="s">
        <v>195</v>
      </c>
      <c r="F100" s="30">
        <v>1967</v>
      </c>
      <c r="G100" s="31" t="str">
        <f>VLOOKUP(F100,'RN HZM'!$A$1:$B$123,2,0)</f>
        <v>MB</v>
      </c>
      <c r="H100" s="32" t="str">
        <f>VLOOKUP(F100,'RN ZBPM'!$A$1:$B$109,2,0)</f>
        <v>MB</v>
      </c>
      <c r="I100" s="39">
        <v>0.043738425925925924</v>
      </c>
      <c r="J100" s="26">
        <v>1</v>
      </c>
      <c r="K100" s="34">
        <f>I100/$I$2</f>
        <v>0.004134066722677308</v>
      </c>
    </row>
    <row r="101" spans="1:11" ht="12.75">
      <c r="A101" s="26">
        <f>ROW(C24)</f>
        <v>24</v>
      </c>
      <c r="B101" s="27">
        <v>114</v>
      </c>
      <c r="C101" s="28" t="s">
        <v>39</v>
      </c>
      <c r="D101" s="29" t="s">
        <v>164</v>
      </c>
      <c r="E101" s="29" t="s">
        <v>70</v>
      </c>
      <c r="F101" s="30">
        <v>1970</v>
      </c>
      <c r="G101" s="31" t="str">
        <f>VLOOKUP(F101,'RN HZM'!$A$1:$B$123,2,0)</f>
        <v>MB</v>
      </c>
      <c r="H101" s="32" t="str">
        <f>VLOOKUP(F101,'RN ZBPM'!$A$1:$B$109,2,0)</f>
        <v>MB</v>
      </c>
      <c r="I101" s="39">
        <v>0.04428240740740741</v>
      </c>
      <c r="J101" s="26">
        <v>1</v>
      </c>
      <c r="K101" s="34">
        <f>I101/$I$2</f>
        <v>0.004185482741720927</v>
      </c>
    </row>
    <row r="102" spans="1:11" ht="12.75">
      <c r="A102" s="20"/>
      <c r="B102" s="21"/>
      <c r="C102" s="22" t="str">
        <f>'Kat.'!A4</f>
        <v>Muži 50 – 59:</v>
      </c>
      <c r="D102" s="22" t="str">
        <f>'Kat.'!B4</f>
        <v>(RN 1963 – 1954)</v>
      </c>
      <c r="E102" s="22" t="str">
        <f>'Kat.'!C4</f>
        <v>MC</v>
      </c>
      <c r="F102" s="23"/>
      <c r="G102" s="23"/>
      <c r="H102" s="23"/>
      <c r="I102" s="24"/>
      <c r="J102" s="21"/>
      <c r="K102" s="25"/>
    </row>
    <row r="103" spans="1:11" ht="12.75">
      <c r="A103" s="26">
        <f>ROW(C1)</f>
        <v>1</v>
      </c>
      <c r="B103" s="27">
        <v>21</v>
      </c>
      <c r="C103" s="28" t="s">
        <v>196</v>
      </c>
      <c r="D103" s="29" t="s">
        <v>69</v>
      </c>
      <c r="E103" s="29" t="s">
        <v>197</v>
      </c>
      <c r="F103" s="30">
        <v>1960</v>
      </c>
      <c r="G103" s="31" t="str">
        <f>VLOOKUP(F103,'RN HZM'!$A$1:$B$123,2,0)</f>
        <v>MC</v>
      </c>
      <c r="H103" s="32" t="str">
        <f>VLOOKUP(F103,'RN ZBPM'!$A$1:$B$109,2,0)</f>
        <v>MC</v>
      </c>
      <c r="I103" s="39">
        <v>0.025787037037037035</v>
      </c>
      <c r="J103" s="26">
        <v>30</v>
      </c>
      <c r="K103" s="34">
        <f>I103/$I$2</f>
        <v>0.002437338094237905</v>
      </c>
    </row>
    <row r="104" spans="1:11" ht="12.75">
      <c r="A104" s="26">
        <f>ROW(C2)</f>
        <v>2</v>
      </c>
      <c r="B104" s="27">
        <v>35</v>
      </c>
      <c r="C104" s="28" t="s">
        <v>198</v>
      </c>
      <c r="D104" s="29" t="s">
        <v>199</v>
      </c>
      <c r="E104" s="29" t="s">
        <v>200</v>
      </c>
      <c r="F104" s="30">
        <v>1961</v>
      </c>
      <c r="G104" s="31" t="str">
        <f>VLOOKUP(F104,'RN HZM'!$A$1:$B$123,2,0)</f>
        <v>MC</v>
      </c>
      <c r="H104" s="32" t="str">
        <f>VLOOKUP(F104,'RN ZBPM'!$A$1:$B$109,2,0)</f>
        <v>MC</v>
      </c>
      <c r="I104" s="39">
        <v>0.03295138888888889</v>
      </c>
      <c r="J104" s="26">
        <v>25</v>
      </c>
      <c r="K104" s="34">
        <f>I104/$I$2</f>
        <v>0.003114498004620878</v>
      </c>
    </row>
    <row r="105" spans="1:11" ht="12.75">
      <c r="A105" s="26">
        <f>ROW(C3)</f>
        <v>3</v>
      </c>
      <c r="B105" s="27">
        <v>101</v>
      </c>
      <c r="C105" s="28" t="s">
        <v>201</v>
      </c>
      <c r="D105" s="29" t="s">
        <v>29</v>
      </c>
      <c r="E105" s="29" t="s">
        <v>202</v>
      </c>
      <c r="F105" s="30">
        <v>1963</v>
      </c>
      <c r="G105" s="31" t="str">
        <f>VLOOKUP(F105,'RN HZM'!$A$1:$B$123,2,0)</f>
        <v>MC</v>
      </c>
      <c r="H105" s="32" t="str">
        <f>VLOOKUP(F105,'RN ZBPM'!$A$1:$B$109,2,0)</f>
        <v>MC</v>
      </c>
      <c r="I105" s="39">
        <v>0.033796296296296297</v>
      </c>
      <c r="J105" s="26">
        <v>21</v>
      </c>
      <c r="K105" s="34">
        <f>I105/$I$2</f>
        <v>0.003194356927816285</v>
      </c>
    </row>
    <row r="106" spans="1:11" ht="12.75">
      <c r="A106" s="26">
        <f>ROW(C4)</f>
        <v>4</v>
      </c>
      <c r="B106" s="27">
        <v>66</v>
      </c>
      <c r="C106" s="28" t="s">
        <v>95</v>
      </c>
      <c r="D106" s="29" t="s">
        <v>203</v>
      </c>
      <c r="E106" s="29" t="s">
        <v>136</v>
      </c>
      <c r="F106" s="30">
        <v>1958</v>
      </c>
      <c r="G106" s="31" t="str">
        <f>VLOOKUP(F106,'RN HZM'!$A$1:$B$123,2,0)</f>
        <v>MC</v>
      </c>
      <c r="H106" s="32" t="str">
        <f>VLOOKUP(F106,'RN ZBPM'!$A$1:$B$109,2,0)</f>
        <v>MC</v>
      </c>
      <c r="I106" s="39">
        <v>0.0340625</v>
      </c>
      <c r="J106" s="26">
        <v>18</v>
      </c>
      <c r="K106" s="34">
        <f>I106/$I$2</f>
        <v>0.0032195179584120987</v>
      </c>
    </row>
    <row r="107" spans="1:11" ht="12.75">
      <c r="A107" s="26">
        <f>ROW(C5)</f>
        <v>5</v>
      </c>
      <c r="B107" s="27">
        <v>59</v>
      </c>
      <c r="C107" s="28" t="s">
        <v>114</v>
      </c>
      <c r="D107" s="29" t="s">
        <v>162</v>
      </c>
      <c r="E107" s="29" t="s">
        <v>204</v>
      </c>
      <c r="F107" s="30">
        <v>1963</v>
      </c>
      <c r="G107" s="31" t="str">
        <f>VLOOKUP(F107,'RN HZM'!$A$1:$B$123,2,0)</f>
        <v>MC</v>
      </c>
      <c r="H107" s="32" t="str">
        <f>VLOOKUP(F107,'RN ZBPM'!$A$1:$B$109,2,0)</f>
        <v>MC</v>
      </c>
      <c r="I107" s="39">
        <v>0.03450231481481481</v>
      </c>
      <c r="J107" s="26">
        <v>16</v>
      </c>
      <c r="K107" s="34">
        <f>I107/$I$2</f>
        <v>0.0032610883567877895</v>
      </c>
    </row>
    <row r="108" spans="1:11" ht="12.75">
      <c r="A108" s="26">
        <f>ROW(C6)</f>
        <v>6</v>
      </c>
      <c r="B108" s="27">
        <v>150</v>
      </c>
      <c r="C108" s="28" t="s">
        <v>77</v>
      </c>
      <c r="D108" s="29" t="s">
        <v>22</v>
      </c>
      <c r="E108" s="29" t="s">
        <v>78</v>
      </c>
      <c r="F108" s="30">
        <v>1963</v>
      </c>
      <c r="G108" s="31" t="str">
        <f>VLOOKUP(F108,'RN HZM'!$A$1:$B$123,2,0)</f>
        <v>MC</v>
      </c>
      <c r="H108" s="32" t="str">
        <f>VLOOKUP(F108,'RN ZBPM'!$A$1:$B$109,2,0)</f>
        <v>MC</v>
      </c>
      <c r="I108" s="39">
        <v>0.03581018518518519</v>
      </c>
      <c r="J108" s="26">
        <v>15</v>
      </c>
      <c r="K108" s="34">
        <f>I108/$I$2</f>
        <v>0.0033847055940628723</v>
      </c>
    </row>
    <row r="109" spans="1:11" ht="12.75">
      <c r="A109" s="26">
        <f>ROW(C7)</f>
        <v>7</v>
      </c>
      <c r="B109" s="27">
        <v>98</v>
      </c>
      <c r="C109" s="28" t="s">
        <v>205</v>
      </c>
      <c r="D109" s="29" t="s">
        <v>91</v>
      </c>
      <c r="E109" s="29" t="s">
        <v>206</v>
      </c>
      <c r="F109" s="30">
        <v>1958</v>
      </c>
      <c r="G109" s="31" t="str">
        <f>VLOOKUP(F109,'RN HZM'!$A$1:$B$123,2,0)</f>
        <v>MC</v>
      </c>
      <c r="H109" s="32" t="str">
        <f>VLOOKUP(F109,'RN ZBPM'!$A$1:$B$109,2,0)</f>
        <v>MC</v>
      </c>
      <c r="I109" s="39">
        <v>0.036863425925925924</v>
      </c>
      <c r="J109" s="26">
        <v>14</v>
      </c>
      <c r="K109" s="34">
        <f>I109/$I$2</f>
        <v>0.0034842557585941327</v>
      </c>
    </row>
    <row r="110" spans="1:11" ht="12.75">
      <c r="A110" s="26">
        <f>ROW(C8)</f>
        <v>8</v>
      </c>
      <c r="B110" s="27">
        <v>65</v>
      </c>
      <c r="C110" s="28" t="s">
        <v>207</v>
      </c>
      <c r="D110" s="29" t="s">
        <v>208</v>
      </c>
      <c r="E110" s="29" t="s">
        <v>209</v>
      </c>
      <c r="F110" s="30">
        <v>1961</v>
      </c>
      <c r="G110" s="31" t="str">
        <f>VLOOKUP(F110,'RN HZM'!$A$1:$B$123,2,0)</f>
        <v>MC</v>
      </c>
      <c r="H110" s="32" t="str">
        <f>VLOOKUP(F110,'RN ZBPM'!$A$1:$B$109,2,0)</f>
        <v>MC</v>
      </c>
      <c r="I110" s="39">
        <v>0.037314814814814815</v>
      </c>
      <c r="J110" s="26">
        <v>13</v>
      </c>
      <c r="K110" s="34">
        <f>I110/$I$2</f>
        <v>0.003526920114821816</v>
      </c>
    </row>
    <row r="111" spans="1:11" ht="12.75">
      <c r="A111" s="26">
        <f>ROW(C9)</f>
        <v>9</v>
      </c>
      <c r="B111" s="27">
        <v>39</v>
      </c>
      <c r="C111" s="28" t="s">
        <v>210</v>
      </c>
      <c r="D111" s="29" t="s">
        <v>29</v>
      </c>
      <c r="E111" s="29" t="s">
        <v>25</v>
      </c>
      <c r="F111" s="30">
        <v>1959</v>
      </c>
      <c r="G111" s="31" t="str">
        <f>VLOOKUP(F111,'RN HZM'!$A$1:$B$123,2,0)</f>
        <v>MC</v>
      </c>
      <c r="H111" s="32" t="str">
        <f>VLOOKUP(F111,'RN ZBPM'!$A$1:$B$109,2,0)</f>
        <v>MC</v>
      </c>
      <c r="I111" s="39">
        <v>0.038252314814814815</v>
      </c>
      <c r="J111" s="26">
        <v>12</v>
      </c>
      <c r="K111" s="34">
        <f>I111/$I$2</f>
        <v>0.0036155307008331585</v>
      </c>
    </row>
    <row r="112" spans="1:11" ht="12.75">
      <c r="A112" s="26">
        <f>ROW(C10)</f>
        <v>10</v>
      </c>
      <c r="B112" s="27">
        <v>284</v>
      </c>
      <c r="C112" s="28" t="s">
        <v>211</v>
      </c>
      <c r="D112" s="29" t="s">
        <v>212</v>
      </c>
      <c r="E112" s="29" t="s">
        <v>213</v>
      </c>
      <c r="F112" s="30">
        <v>1958</v>
      </c>
      <c r="G112" s="31" t="str">
        <f>VLOOKUP(F112,'RN HZM'!$A$1:$B$123,2,0)</f>
        <v>MC</v>
      </c>
      <c r="H112" s="32" t="str">
        <f>VLOOKUP(F112,'RN ZBPM'!$A$1:$B$109,2,0)</f>
        <v>MC</v>
      </c>
      <c r="I112" s="39">
        <v>0.03962962962962963</v>
      </c>
      <c r="J112" s="26">
        <v>11</v>
      </c>
      <c r="K112" s="34">
        <f>I112/$I$2</f>
        <v>0.0037457116852201923</v>
      </c>
    </row>
    <row r="113" spans="1:11" ht="12.75">
      <c r="A113" s="26">
        <f>ROW(C11)</f>
        <v>11</v>
      </c>
      <c r="B113" s="27">
        <v>73</v>
      </c>
      <c r="C113" s="28" t="s">
        <v>73</v>
      </c>
      <c r="D113" s="29" t="s">
        <v>214</v>
      </c>
      <c r="E113" s="29" t="s">
        <v>70</v>
      </c>
      <c r="F113" s="30">
        <v>1963</v>
      </c>
      <c r="G113" s="31" t="str">
        <f>VLOOKUP(F113,'RN HZM'!$A$1:$B$123,2,0)</f>
        <v>MC</v>
      </c>
      <c r="H113" s="32" t="str">
        <f>VLOOKUP(F113,'RN ZBPM'!$A$1:$B$109,2,0)</f>
        <v>MC</v>
      </c>
      <c r="I113" s="39">
        <v>0.042708333333333334</v>
      </c>
      <c r="J113" s="26">
        <v>10</v>
      </c>
      <c r="K113" s="34">
        <f>I113/$I$2</f>
        <v>0.004036704473850032</v>
      </c>
    </row>
    <row r="114" spans="1:11" ht="12.75">
      <c r="A114" s="26">
        <f>ROW(C12)</f>
        <v>12</v>
      </c>
      <c r="B114" s="27">
        <v>104</v>
      </c>
      <c r="C114" s="28" t="s">
        <v>215</v>
      </c>
      <c r="D114" s="29" t="s">
        <v>51</v>
      </c>
      <c r="E114" s="29" t="s">
        <v>20</v>
      </c>
      <c r="F114" s="30">
        <v>1955</v>
      </c>
      <c r="G114" s="31" t="str">
        <f>VLOOKUP(F114,'RN HZM'!$A$1:$B$123,2,0)</f>
        <v>MC</v>
      </c>
      <c r="H114" s="32" t="str">
        <f>VLOOKUP(F114,'RN ZBPM'!$A$1:$B$109,2,0)</f>
        <v>MC</v>
      </c>
      <c r="I114" s="39">
        <v>0.04289351851851852</v>
      </c>
      <c r="J114" s="26">
        <v>9</v>
      </c>
      <c r="K114" s="34">
        <f>I114/$I$2</f>
        <v>0.0040542077994819015</v>
      </c>
    </row>
    <row r="115" spans="1:11" ht="12.75">
      <c r="A115" s="26">
        <f>ROW(C13)</f>
        <v>13</v>
      </c>
      <c r="B115" s="27">
        <v>140</v>
      </c>
      <c r="C115" s="28" t="s">
        <v>216</v>
      </c>
      <c r="D115" s="29" t="s">
        <v>69</v>
      </c>
      <c r="E115" s="29" t="s">
        <v>217</v>
      </c>
      <c r="F115" s="30">
        <v>1956</v>
      </c>
      <c r="G115" s="31" t="str">
        <f>VLOOKUP(F115,'RN HZM'!$A$1:$B$123,2,0)</f>
        <v>MC</v>
      </c>
      <c r="H115" s="32" t="str">
        <f>VLOOKUP(F115,'RN ZBPM'!$A$1:$B$109,2,0)</f>
        <v>MC</v>
      </c>
      <c r="I115" s="39">
        <v>0.04594907407407407</v>
      </c>
      <c r="J115" s="26">
        <v>8</v>
      </c>
      <c r="K115" s="34">
        <f>I115/$I$2</f>
        <v>0.004343012672407757</v>
      </c>
    </row>
    <row r="116" spans="1:11" ht="12.75">
      <c r="A116" s="26">
        <f>ROW(C14)</f>
        <v>14</v>
      </c>
      <c r="B116" s="27">
        <v>119</v>
      </c>
      <c r="C116" s="28" t="s">
        <v>218</v>
      </c>
      <c r="D116" s="29" t="s">
        <v>115</v>
      </c>
      <c r="E116" s="29" t="s">
        <v>219</v>
      </c>
      <c r="F116" s="30">
        <v>1963</v>
      </c>
      <c r="G116" s="31" t="str">
        <f>VLOOKUP(F116,'RN HZM'!$A$1:$B$123,2,0)</f>
        <v>MC</v>
      </c>
      <c r="H116" s="32" t="str">
        <f>VLOOKUP(F116,'RN ZBPM'!$A$1:$B$109,2,0)</f>
        <v>MC</v>
      </c>
      <c r="I116" s="39">
        <v>0.046342592592592595</v>
      </c>
      <c r="J116" s="26">
        <v>7</v>
      </c>
      <c r="K116" s="34">
        <f>I116/$I$2</f>
        <v>0.004380207239375482</v>
      </c>
    </row>
    <row r="117" spans="1:11" ht="12.75">
      <c r="A117" s="26">
        <f>ROW(C15)</f>
        <v>15</v>
      </c>
      <c r="B117" s="27">
        <v>67</v>
      </c>
      <c r="C117" s="28" t="s">
        <v>220</v>
      </c>
      <c r="D117" s="29" t="s">
        <v>221</v>
      </c>
      <c r="E117" s="29" t="s">
        <v>222</v>
      </c>
      <c r="F117" s="30">
        <v>1958</v>
      </c>
      <c r="G117" s="31" t="str">
        <f>VLOOKUP(F117,'RN HZM'!$A$1:$B$123,2,0)</f>
        <v>MC</v>
      </c>
      <c r="H117" s="32" t="str">
        <f>VLOOKUP(F117,'RN ZBPM'!$A$1:$B$109,2,0)</f>
        <v>MC</v>
      </c>
      <c r="I117" s="39">
        <v>0.050138888888888886</v>
      </c>
      <c r="J117" s="26">
        <v>6</v>
      </c>
      <c r="K117" s="34">
        <f>I117/$I$2</f>
        <v>0.004739025414828817</v>
      </c>
    </row>
    <row r="118" spans="1:11" ht="12.75">
      <c r="A118" s="20"/>
      <c r="B118" s="21"/>
      <c r="C118" s="22" t="str">
        <f>'Kat.'!A5</f>
        <v>Muži nad 60: </v>
      </c>
      <c r="D118" s="22" t="str">
        <f>'Kat.'!B5</f>
        <v>(RN 1953 a méně)</v>
      </c>
      <c r="E118" s="22" t="str">
        <f>'Kat.'!C5</f>
        <v>MD</v>
      </c>
      <c r="F118" s="23"/>
      <c r="G118" s="23"/>
      <c r="H118" s="23"/>
      <c r="I118" s="24"/>
      <c r="J118" s="21"/>
      <c r="K118" s="25"/>
    </row>
    <row r="119" spans="1:11" ht="12.75">
      <c r="A119" s="26">
        <f>ROW(C1)</f>
        <v>1</v>
      </c>
      <c r="B119" s="27">
        <v>4</v>
      </c>
      <c r="C119" s="28" t="s">
        <v>223</v>
      </c>
      <c r="D119" s="29" t="s">
        <v>224</v>
      </c>
      <c r="E119" s="29" t="s">
        <v>47</v>
      </c>
      <c r="F119" s="30">
        <v>1950</v>
      </c>
      <c r="G119" s="31" t="str">
        <f>VLOOKUP(F119,'RN HZM'!$A$1:$B$123,2,0)</f>
        <v>MD</v>
      </c>
      <c r="H119" s="32" t="str">
        <f>VLOOKUP(F119,'RN ZBPM'!$A$1:$B$109,2,0)</f>
        <v>MD</v>
      </c>
      <c r="I119" s="39">
        <v>0.03214120370370371</v>
      </c>
      <c r="J119" s="26">
        <v>30</v>
      </c>
      <c r="K119" s="34">
        <f>I119/$I$2</f>
        <v>0.0030379209549814467</v>
      </c>
    </row>
    <row r="120" spans="1:11" ht="12.75">
      <c r="A120" s="26">
        <f>ROW(C2)</f>
        <v>2</v>
      </c>
      <c r="B120" s="27">
        <v>9</v>
      </c>
      <c r="C120" s="28" t="s">
        <v>225</v>
      </c>
      <c r="D120" s="29" t="s">
        <v>22</v>
      </c>
      <c r="E120" s="29" t="s">
        <v>20</v>
      </c>
      <c r="F120" s="30">
        <v>1949</v>
      </c>
      <c r="G120" s="31" t="str">
        <f>VLOOKUP(F120,'RN HZM'!$A$1:$B$123,2,0)</f>
        <v>MD</v>
      </c>
      <c r="H120" s="32" t="str">
        <f>VLOOKUP(F120,'RN ZBPM'!$A$1:$B$109,2,0)</f>
        <v>MD</v>
      </c>
      <c r="I120" s="39">
        <v>0.03232638888888889</v>
      </c>
      <c r="J120" s="26">
        <v>25</v>
      </c>
      <c r="K120" s="34">
        <f>I120/$I$2</f>
        <v>0.0030554242806133166</v>
      </c>
    </row>
    <row r="121" spans="1:11" ht="12.75">
      <c r="A121" s="26">
        <f>ROW(C3)</f>
        <v>3</v>
      </c>
      <c r="B121" s="27">
        <v>54</v>
      </c>
      <c r="C121" s="28" t="s">
        <v>226</v>
      </c>
      <c r="D121" s="29" t="s">
        <v>227</v>
      </c>
      <c r="E121" s="29" t="s">
        <v>20</v>
      </c>
      <c r="F121" s="30">
        <v>1952</v>
      </c>
      <c r="G121" s="31" t="str">
        <f>VLOOKUP(F121,'RN HZM'!$A$1:$B$123,2,0)</f>
        <v>MD</v>
      </c>
      <c r="H121" s="32" t="str">
        <f>VLOOKUP(F121,'RN ZBPM'!$A$1:$B$109,2,0)</f>
        <v>MD</v>
      </c>
      <c r="I121" s="39">
        <v>0.03695601851851852</v>
      </c>
      <c r="J121" s="26">
        <v>21</v>
      </c>
      <c r="K121" s="34">
        <f>I121/$I$2</f>
        <v>0.003493007421410068</v>
      </c>
    </row>
    <row r="122" spans="1:11" ht="12.75">
      <c r="A122" s="26">
        <f>ROW(C4)</f>
        <v>4</v>
      </c>
      <c r="B122" s="27">
        <v>280</v>
      </c>
      <c r="C122" s="28" t="s">
        <v>228</v>
      </c>
      <c r="D122" s="29" t="s">
        <v>22</v>
      </c>
      <c r="E122" s="29" t="s">
        <v>78</v>
      </c>
      <c r="F122" s="30">
        <v>1951</v>
      </c>
      <c r="G122" s="31" t="str">
        <f>VLOOKUP(F122,'RN HZM'!$A$1:$B$123,2,0)</f>
        <v>MD</v>
      </c>
      <c r="H122" s="32" t="str">
        <f>VLOOKUP(F122,'RN ZBPM'!$A$1:$B$109,2,0)</f>
        <v>MD</v>
      </c>
      <c r="I122" s="39">
        <v>0.03732638888888889</v>
      </c>
      <c r="J122" s="26">
        <v>18</v>
      </c>
      <c r="K122" s="34">
        <f>I122/$I$2</f>
        <v>0.003528014072673808</v>
      </c>
    </row>
    <row r="123" spans="1:11" ht="12.75">
      <c r="A123" s="26">
        <f>ROW(C5)</f>
        <v>5</v>
      </c>
      <c r="B123" s="27">
        <v>13</v>
      </c>
      <c r="C123" s="28" t="s">
        <v>229</v>
      </c>
      <c r="D123" s="29" t="s">
        <v>97</v>
      </c>
      <c r="E123" s="29" t="s">
        <v>230</v>
      </c>
      <c r="F123" s="30">
        <v>1947</v>
      </c>
      <c r="G123" s="31" t="str">
        <f>VLOOKUP(F123,'RN HZM'!$A$1:$B$123,2,0)</f>
        <v>MD</v>
      </c>
      <c r="H123" s="32" t="str">
        <f>VLOOKUP(F123,'RN ZBPM'!$A$1:$B$109,2,0)</f>
        <v>MD</v>
      </c>
      <c r="I123" s="39">
        <v>0.038078703703703705</v>
      </c>
      <c r="J123" s="26">
        <v>16</v>
      </c>
      <c r="K123" s="34">
        <f>I123/$I$2</f>
        <v>0.00359912133305328</v>
      </c>
    </row>
    <row r="124" spans="1:11" ht="12.75">
      <c r="A124" s="26">
        <f>ROW(C6)</f>
        <v>6</v>
      </c>
      <c r="B124" s="27">
        <v>99</v>
      </c>
      <c r="C124" s="28" t="s">
        <v>231</v>
      </c>
      <c r="D124" s="29" t="s">
        <v>106</v>
      </c>
      <c r="E124" s="29" t="s">
        <v>232</v>
      </c>
      <c r="F124" s="30">
        <v>1953</v>
      </c>
      <c r="G124" s="31" t="str">
        <f>VLOOKUP(F124,'RN HZM'!$A$1:$B$123,2,0)</f>
        <v>MD</v>
      </c>
      <c r="H124" s="32" t="str">
        <f>VLOOKUP(F124,'RN ZBPM'!$A$1:$B$109,2,0)</f>
        <v>MD</v>
      </c>
      <c r="I124" s="39">
        <v>0.03935185185185185</v>
      </c>
      <c r="J124" s="26">
        <v>15</v>
      </c>
      <c r="K124" s="34">
        <f>I124/$I$2</f>
        <v>0.0037194566967723866</v>
      </c>
    </row>
    <row r="125" spans="1:11" ht="12.75">
      <c r="A125" s="26">
        <f>ROW(C7)</f>
        <v>7</v>
      </c>
      <c r="B125" s="27">
        <v>95</v>
      </c>
      <c r="C125" s="28" t="s">
        <v>233</v>
      </c>
      <c r="D125" s="29" t="s">
        <v>234</v>
      </c>
      <c r="E125" s="29" t="s">
        <v>62</v>
      </c>
      <c r="F125" s="30">
        <v>1950</v>
      </c>
      <c r="G125" s="31" t="str">
        <f>VLOOKUP(F125,'RN HZM'!$A$1:$B$123,2,0)</f>
        <v>MD</v>
      </c>
      <c r="H125" s="32" t="str">
        <f>VLOOKUP(F125,'RN ZBPM'!$A$1:$B$109,2,0)</f>
        <v>MD</v>
      </c>
      <c r="I125" s="39">
        <v>0.04835648148148148</v>
      </c>
      <c r="J125" s="26">
        <v>11</v>
      </c>
      <c r="K125" s="34">
        <f>I125/$I$2</f>
        <v>0.004570555905622068</v>
      </c>
    </row>
    <row r="126" spans="1:11" ht="12.75">
      <c r="A126" s="26">
        <f>ROW(C8)</f>
        <v>8</v>
      </c>
      <c r="B126" s="27">
        <v>22</v>
      </c>
      <c r="C126" s="28" t="s">
        <v>235</v>
      </c>
      <c r="D126" s="29" t="s">
        <v>106</v>
      </c>
      <c r="E126" s="29" t="s">
        <v>70</v>
      </c>
      <c r="F126" s="30">
        <v>1947</v>
      </c>
      <c r="G126" s="31" t="str">
        <f>VLOOKUP(F126,'RN HZM'!$A$1:$B$123,2,0)</f>
        <v>MD</v>
      </c>
      <c r="H126" s="32" t="str">
        <f>VLOOKUP(F126,'RN ZBPM'!$A$1:$B$109,2,0)</f>
        <v>MD</v>
      </c>
      <c r="I126" s="39">
        <v>0.049652777777777775</v>
      </c>
      <c r="J126" s="26">
        <v>10</v>
      </c>
      <c r="K126" s="34">
        <f>I126/$I$2</f>
        <v>0.004693079185045158</v>
      </c>
    </row>
    <row r="127" spans="1:11" ht="12.75">
      <c r="A127" s="20"/>
      <c r="B127" s="21"/>
      <c r="C127" s="22" t="str">
        <f>'Kat.'!A6</f>
        <v>Muži nad 70: </v>
      </c>
      <c r="D127" s="22" t="str">
        <f>'Kat.'!B6</f>
        <v>(RN 1943 a méně)</v>
      </c>
      <c r="E127" s="22" t="str">
        <f>'Kat.'!C6</f>
        <v>ME</v>
      </c>
      <c r="F127" s="23"/>
      <c r="G127" s="23"/>
      <c r="H127" s="23"/>
      <c r="I127" s="24"/>
      <c r="J127" s="21"/>
      <c r="K127" s="25"/>
    </row>
    <row r="128" spans="1:11" ht="12.75">
      <c r="A128" s="26">
        <f>ROW(C1)</f>
        <v>1</v>
      </c>
      <c r="B128" s="27">
        <v>36</v>
      </c>
      <c r="C128" s="28" t="s">
        <v>236</v>
      </c>
      <c r="D128" s="29" t="s">
        <v>237</v>
      </c>
      <c r="E128" s="29" t="s">
        <v>238</v>
      </c>
      <c r="F128" s="30">
        <v>1941</v>
      </c>
      <c r="G128" s="31" t="str">
        <f>VLOOKUP(F128,'RN HZM'!$A$1:$B$123,2,0)</f>
        <v>ME</v>
      </c>
      <c r="H128" s="32" t="str">
        <f>VLOOKUP(F128,'RN ZBPM'!$A$1:$B$109,2,0)</f>
        <v>MD</v>
      </c>
      <c r="I128" s="39">
        <v>0.0434837962962963</v>
      </c>
      <c r="J128" s="26">
        <v>14</v>
      </c>
      <c r="K128" s="34">
        <f>I128/$I$2</f>
        <v>0.004109999649933488</v>
      </c>
    </row>
    <row r="129" spans="1:11" ht="12.75">
      <c r="A129" s="26">
        <f>ROW(C2)</f>
        <v>2</v>
      </c>
      <c r="B129" s="27">
        <v>68</v>
      </c>
      <c r="C129" s="28" t="s">
        <v>239</v>
      </c>
      <c r="D129" s="29" t="s">
        <v>240</v>
      </c>
      <c r="E129" s="29" t="s">
        <v>241</v>
      </c>
      <c r="F129" s="30">
        <v>1939</v>
      </c>
      <c r="G129" s="31" t="str">
        <f>VLOOKUP(F129,'RN HZM'!$A$1:$B$123,2,0)</f>
        <v>ME</v>
      </c>
      <c r="H129" s="32" t="str">
        <f>VLOOKUP(F129,'RN ZBPM'!$A$1:$B$109,2,0)</f>
        <v>MD</v>
      </c>
      <c r="I129" s="39">
        <v>0.04542824074074074</v>
      </c>
      <c r="J129" s="26">
        <v>13</v>
      </c>
      <c r="K129" s="34">
        <f>I129/$I$2</f>
        <v>0.004293784569068123</v>
      </c>
    </row>
    <row r="130" spans="1:11" ht="12.75">
      <c r="A130" s="26">
        <f>ROW(C3)</f>
        <v>3</v>
      </c>
      <c r="B130" s="27">
        <v>16</v>
      </c>
      <c r="C130" s="28" t="s">
        <v>242</v>
      </c>
      <c r="D130" s="29" t="s">
        <v>51</v>
      </c>
      <c r="E130" s="29" t="s">
        <v>243</v>
      </c>
      <c r="F130" s="30">
        <v>1935</v>
      </c>
      <c r="G130" s="31" t="str">
        <f>VLOOKUP(F130,'RN HZM'!$A$1:$B$123,2,0)</f>
        <v>ME</v>
      </c>
      <c r="H130" s="32" t="str">
        <f>VLOOKUP(F130,'RN ZBPM'!$A$1:$B$109,2,0)</f>
        <v>MD</v>
      </c>
      <c r="I130" s="39">
        <v>0.04835648148148148</v>
      </c>
      <c r="J130" s="26">
        <v>12</v>
      </c>
      <c r="K130" s="34">
        <f>I130/$I$2</f>
        <v>0.004570555905622068</v>
      </c>
    </row>
    <row r="131" spans="1:11" ht="12.75">
      <c r="A131" s="20"/>
      <c r="B131" s="21"/>
      <c r="C131" s="22" t="str">
        <f>'Kat.'!A7</f>
        <v>DOROSTENCI 18 let a méně: </v>
      </c>
      <c r="D131" s="22" t="str">
        <f>'Kat.'!B7</f>
        <v>(RN 1995 a mladší)</v>
      </c>
      <c r="E131" s="22" t="str">
        <f>'Kat.'!C7</f>
        <v>MF</v>
      </c>
      <c r="F131" s="23"/>
      <c r="G131" s="23"/>
      <c r="H131" s="23"/>
      <c r="I131" s="24"/>
      <c r="J131" s="21"/>
      <c r="K131" s="25"/>
    </row>
    <row r="132" spans="1:11" ht="12.75">
      <c r="A132" s="26">
        <f>ROW(C1)</f>
        <v>1</v>
      </c>
      <c r="B132" s="27">
        <v>20</v>
      </c>
      <c r="C132" s="28" t="s">
        <v>244</v>
      </c>
      <c r="D132" s="29" t="s">
        <v>245</v>
      </c>
      <c r="E132" s="29" t="s">
        <v>20</v>
      </c>
      <c r="F132" s="30">
        <v>1996</v>
      </c>
      <c r="G132" s="31" t="str">
        <f>VLOOKUP(F132,'RN HZM'!$A$1:$B$123,2,0)</f>
        <v>MF</v>
      </c>
      <c r="H132" s="32" t="str">
        <f>VLOOKUP(F132,'RN ZBPM'!$A$1:$B$109,2,0)</f>
        <v>MA</v>
      </c>
      <c r="I132" s="39">
        <v>0.02877314814814815</v>
      </c>
      <c r="J132" s="26">
        <v>10</v>
      </c>
      <c r="K132" s="34">
        <f>I132/$I$2</f>
        <v>0.00271957922005181</v>
      </c>
    </row>
    <row r="133" spans="1:11" ht="12.75">
      <c r="A133" s="26">
        <f>ROW(C2)</f>
        <v>2</v>
      </c>
      <c r="B133" s="27">
        <v>28</v>
      </c>
      <c r="C133" s="28" t="s">
        <v>73</v>
      </c>
      <c r="D133" s="29" t="s">
        <v>29</v>
      </c>
      <c r="E133" s="29" t="s">
        <v>70</v>
      </c>
      <c r="F133" s="30">
        <v>1997</v>
      </c>
      <c r="G133" s="31" t="str">
        <f>VLOOKUP(F133,'RN HZM'!$A$1:$B$123,2,0)</f>
        <v>MF</v>
      </c>
      <c r="H133" s="32" t="str">
        <f>VLOOKUP(F133,'RN ZBPM'!$A$1:$B$109,2,0)</f>
        <v>MA</v>
      </c>
      <c r="I133" s="39">
        <v>0.030601851851851852</v>
      </c>
      <c r="J133" s="26">
        <v>5</v>
      </c>
      <c r="K133" s="34">
        <f>I133/$I$2</f>
        <v>0.002892424560666527</v>
      </c>
    </row>
    <row r="134" spans="1:11" ht="12.75">
      <c r="A134" s="26">
        <f>ROW(C3)</f>
        <v>3</v>
      </c>
      <c r="B134" s="27">
        <v>23</v>
      </c>
      <c r="C134" s="28" t="s">
        <v>246</v>
      </c>
      <c r="D134" s="29" t="s">
        <v>22</v>
      </c>
      <c r="E134" s="29" t="s">
        <v>60</v>
      </c>
      <c r="F134" s="30">
        <v>1996</v>
      </c>
      <c r="G134" s="31" t="str">
        <f>VLOOKUP(F134,'RN HZM'!$A$1:$B$123,2,0)</f>
        <v>MF</v>
      </c>
      <c r="H134" s="32" t="str">
        <f>VLOOKUP(F134,'RN ZBPM'!$A$1:$B$109,2,0)</f>
        <v>MA</v>
      </c>
      <c r="I134" s="39">
        <v>0.032268518518518516</v>
      </c>
      <c r="J134" s="26">
        <v>1</v>
      </c>
      <c r="K134" s="34">
        <f>I134/$I$2</f>
        <v>0.003049954491353357</v>
      </c>
    </row>
    <row r="135" spans="1:11" ht="12.75">
      <c r="A135" s="26">
        <f>ROW(C4)</f>
        <v>4</v>
      </c>
      <c r="B135" s="27">
        <v>77</v>
      </c>
      <c r="C135" s="28" t="s">
        <v>144</v>
      </c>
      <c r="D135" s="29" t="s">
        <v>95</v>
      </c>
      <c r="E135" s="29" t="s">
        <v>146</v>
      </c>
      <c r="F135" s="30">
        <v>1998</v>
      </c>
      <c r="G135" s="31" t="str">
        <f>VLOOKUP(F135,'RN HZM'!$A$1:$B$123,2,0)</f>
        <v>MF</v>
      </c>
      <c r="H135" s="32" t="str">
        <f>VLOOKUP(F135,'RN ZBPM'!$A$1:$B$109,2,0)</f>
        <v>MA</v>
      </c>
      <c r="I135" s="39">
        <v>0.03269675925925926</v>
      </c>
      <c r="J135" s="26">
        <v>1</v>
      </c>
      <c r="K135" s="34">
        <f>I135/$I$2</f>
        <v>0.0030904309318770568</v>
      </c>
    </row>
    <row r="136" spans="1:11" ht="12.75">
      <c r="A136" s="26">
        <f>ROW(C5)</f>
        <v>5</v>
      </c>
      <c r="B136" s="27">
        <v>47</v>
      </c>
      <c r="C136" s="28" t="s">
        <v>196</v>
      </c>
      <c r="D136" s="29" t="s">
        <v>29</v>
      </c>
      <c r="E136" s="29" t="s">
        <v>55</v>
      </c>
      <c r="F136" s="30">
        <v>1996</v>
      </c>
      <c r="G136" s="31" t="str">
        <f>VLOOKUP(F136,'RN HZM'!$A$1:$B$123,2,0)</f>
        <v>MF</v>
      </c>
      <c r="H136" s="32" t="str">
        <f>VLOOKUP(F136,'RN ZBPM'!$A$1:$B$109,2,0)</f>
        <v>MA</v>
      </c>
      <c r="I136" s="39">
        <v>0.0328125</v>
      </c>
      <c r="J136" s="26">
        <v>1</v>
      </c>
      <c r="K136" s="34">
        <f>I136/$I$2</f>
        <v>0.0031013705103969755</v>
      </c>
    </row>
    <row r="137" spans="1:11" ht="12.75">
      <c r="A137" s="26">
        <f>ROW(C6)</f>
        <v>6</v>
      </c>
      <c r="B137" s="27">
        <v>43</v>
      </c>
      <c r="C137" s="28" t="s">
        <v>247</v>
      </c>
      <c r="D137" s="29" t="s">
        <v>248</v>
      </c>
      <c r="E137" s="29" t="s">
        <v>60</v>
      </c>
      <c r="F137" s="30">
        <v>2002</v>
      </c>
      <c r="G137" s="31" t="str">
        <f>VLOOKUP(F137,'RN HZM'!$A$1:$B$123,2,0)</f>
        <v>MF</v>
      </c>
      <c r="H137" s="32" t="s">
        <v>249</v>
      </c>
      <c r="I137" s="39">
        <v>0.04145833333333333</v>
      </c>
      <c r="J137" s="26">
        <v>12</v>
      </c>
      <c r="K137" s="34">
        <f>I137/$I$2</f>
        <v>0.0039185570258349085</v>
      </c>
    </row>
    <row r="138" spans="1:11" ht="12.75">
      <c r="A138" s="26">
        <f>ROW(C7)</f>
        <v>7</v>
      </c>
      <c r="B138" s="27">
        <v>120</v>
      </c>
      <c r="C138" s="28" t="s">
        <v>250</v>
      </c>
      <c r="D138" s="29" t="s">
        <v>251</v>
      </c>
      <c r="E138" s="29" t="s">
        <v>252</v>
      </c>
      <c r="F138" s="30">
        <v>2001</v>
      </c>
      <c r="G138" s="31" t="str">
        <f>VLOOKUP(F138,'RN HZM'!$A$1:$B$123,2,0)</f>
        <v>MF</v>
      </c>
      <c r="H138" s="32" t="str">
        <f>VLOOKUP(F138,'RN ZBPM'!$A$1:$B$109,2,0)</f>
        <v>MA</v>
      </c>
      <c r="I138" s="39">
        <v>0.043125</v>
      </c>
      <c r="J138" s="26">
        <v>1</v>
      </c>
      <c r="K138" s="34">
        <f>I138/$I$2</f>
        <v>0.004076086956521739</v>
      </c>
    </row>
    <row r="139" spans="1:11" ht="12.75">
      <c r="A139" s="26">
        <f>ROW(C8)</f>
        <v>8</v>
      </c>
      <c r="B139" s="27">
        <v>57</v>
      </c>
      <c r="C139" s="28" t="s">
        <v>253</v>
      </c>
      <c r="D139" s="29" t="s">
        <v>254</v>
      </c>
      <c r="E139" s="29" t="s">
        <v>70</v>
      </c>
      <c r="F139" s="30">
        <v>2000</v>
      </c>
      <c r="G139" s="31" t="str">
        <f>VLOOKUP(F139,'RN HZM'!$A$1:$B$123,2,0)</f>
        <v>MF</v>
      </c>
      <c r="H139" s="32" t="str">
        <f>VLOOKUP(F139,'RN ZBPM'!$A$1:$B$109,2,0)</f>
        <v>MA</v>
      </c>
      <c r="I139" s="39">
        <v>0.043611111111111114</v>
      </c>
      <c r="J139" s="26">
        <v>1</v>
      </c>
      <c r="K139" s="34">
        <f>I139/$I$2</f>
        <v>0.004122033186305398</v>
      </c>
    </row>
    <row r="140" spans="1:11" ht="12.75">
      <c r="A140" s="26">
        <f>ROW(C9)</f>
        <v>9</v>
      </c>
      <c r="B140" s="27">
        <v>61</v>
      </c>
      <c r="C140" s="28" t="s">
        <v>95</v>
      </c>
      <c r="D140" s="29" t="s">
        <v>32</v>
      </c>
      <c r="E140" s="29" t="s">
        <v>136</v>
      </c>
      <c r="F140" s="30">
        <v>1999</v>
      </c>
      <c r="G140" s="31" t="str">
        <f>VLOOKUP(F140,'RN HZM'!$A$1:$B$123,2,0)</f>
        <v>MF</v>
      </c>
      <c r="H140" s="32" t="str">
        <f>VLOOKUP(F140,'RN ZBPM'!$A$1:$B$109,2,0)</f>
        <v>MA</v>
      </c>
      <c r="I140" s="39">
        <v>0.048101851851851854</v>
      </c>
      <c r="J140" s="26">
        <v>1</v>
      </c>
      <c r="K140" s="34">
        <f>I140/$I$2</f>
        <v>0.004546488832878247</v>
      </c>
    </row>
    <row r="141" spans="1:11" ht="12.75">
      <c r="A141" s="26">
        <f>ROW(C10)</f>
        <v>10</v>
      </c>
      <c r="B141" s="27">
        <v>113</v>
      </c>
      <c r="C141" s="28" t="s">
        <v>154</v>
      </c>
      <c r="D141" s="29" t="s">
        <v>24</v>
      </c>
      <c r="E141" s="29" t="s">
        <v>67</v>
      </c>
      <c r="F141" s="30">
        <v>1999</v>
      </c>
      <c r="G141" s="31" t="str">
        <f>VLOOKUP(F141,'RN HZM'!$A$1:$B$123,2,0)</f>
        <v>MF</v>
      </c>
      <c r="H141" s="32" t="str">
        <f>VLOOKUP(F141,'RN ZBPM'!$A$1:$B$109,2,0)</f>
        <v>MA</v>
      </c>
      <c r="I141" s="39">
        <v>0.04849537037037037</v>
      </c>
      <c r="J141" s="26">
        <v>1</v>
      </c>
      <c r="K141" s="34">
        <f>I141/$I$2</f>
        <v>0.00458368339984597</v>
      </c>
    </row>
    <row r="142" spans="1:11" ht="12.75">
      <c r="A142" s="5" t="str">
        <f>'Zadani_bezcu HZ + P'!B1</f>
        <v>6.z. ZBP – 25.12.2013 „Vánoční běh Elektrokov Znojmo“</v>
      </c>
      <c r="B142" s="6"/>
      <c r="C142" s="6"/>
      <c r="D142" s="6"/>
      <c r="E142" s="6"/>
      <c r="F142" s="7"/>
      <c r="G142" s="7"/>
      <c r="H142" s="40"/>
      <c r="I142" s="9">
        <f>'Zadani_bezcu HZ + P'!I5</f>
        <v>10.58</v>
      </c>
      <c r="J142" s="9" t="s">
        <v>1</v>
      </c>
      <c r="K142" s="9" t="s">
        <v>2</v>
      </c>
    </row>
    <row r="143" spans="1:11" ht="12.75">
      <c r="A143" s="20"/>
      <c r="B143" s="21"/>
      <c r="C143" s="22" t="str">
        <f>'Kat.'!A8</f>
        <v>Ženy do 35</v>
      </c>
      <c r="D143" s="22" t="str">
        <f>'Kat.'!B8</f>
        <v>(RN 1978 a mladší)</v>
      </c>
      <c r="E143" s="22" t="str">
        <f>'Kat.'!C8</f>
        <v>ŽA</v>
      </c>
      <c r="F143" s="23"/>
      <c r="G143" s="23"/>
      <c r="H143" s="23"/>
      <c r="I143" s="24"/>
      <c r="J143" s="21"/>
      <c r="K143" s="25"/>
    </row>
    <row r="144" spans="1:11" ht="12.75">
      <c r="A144" s="26">
        <f>ROW(C1)</f>
        <v>1</v>
      </c>
      <c r="B144" s="27">
        <v>18</v>
      </c>
      <c r="C144" s="28" t="s">
        <v>166</v>
      </c>
      <c r="D144" s="29" t="s">
        <v>255</v>
      </c>
      <c r="E144" s="29" t="s">
        <v>168</v>
      </c>
      <c r="F144" s="30">
        <v>1998</v>
      </c>
      <c r="G144" s="31" t="str">
        <f>VLOOKUP(F144,'RN HZZ'!$A$1:$B$119,2,0)</f>
        <v>ŽA</v>
      </c>
      <c r="H144" s="32" t="str">
        <f>VLOOKUP(F144,'RN ZBPZ'!$A$1:$B$108,2,0)</f>
        <v>ŽA</v>
      </c>
      <c r="I144" s="39">
        <v>0.029594907407407407</v>
      </c>
      <c r="J144" s="26">
        <v>30</v>
      </c>
      <c r="K144" s="34">
        <f>I144/$I$142</f>
        <v>0.002797250227543233</v>
      </c>
    </row>
    <row r="145" spans="1:11" ht="12.75">
      <c r="A145" s="26">
        <f>ROW(C2)</f>
        <v>2</v>
      </c>
      <c r="B145" s="27">
        <v>30</v>
      </c>
      <c r="C145" s="28" t="s">
        <v>256</v>
      </c>
      <c r="D145" s="29" t="s">
        <v>257</v>
      </c>
      <c r="E145" s="29" t="s">
        <v>20</v>
      </c>
      <c r="F145" s="30">
        <v>1997</v>
      </c>
      <c r="G145" s="31" t="str">
        <f>VLOOKUP(F145,'RN HZZ'!$A$1:$B$119,2,0)</f>
        <v>ŽA</v>
      </c>
      <c r="H145" s="32" t="str">
        <f>VLOOKUP(F145,'RN ZBPZ'!$A$1:$B$108,2,0)</f>
        <v>ŽA</v>
      </c>
      <c r="I145" s="39">
        <v>0.034340277777777775</v>
      </c>
      <c r="J145" s="26">
        <v>25</v>
      </c>
      <c r="K145" s="34">
        <f>I145/$I$142</f>
        <v>0.003245772946859903</v>
      </c>
    </row>
    <row r="146" spans="1:11" ht="12.75">
      <c r="A146" s="26">
        <f>ROW(C3)</f>
        <v>3</v>
      </c>
      <c r="B146" s="27">
        <v>45</v>
      </c>
      <c r="C146" s="28" t="s">
        <v>258</v>
      </c>
      <c r="D146" s="29" t="s">
        <v>259</v>
      </c>
      <c r="E146" s="29" t="s">
        <v>25</v>
      </c>
      <c r="F146" s="30">
        <v>1993</v>
      </c>
      <c r="G146" s="31" t="str">
        <f>VLOOKUP(F146,'RN HZZ'!$A$1:$B$119,2,0)</f>
        <v>ŽA</v>
      </c>
      <c r="H146" s="32" t="str">
        <f>VLOOKUP(F146,'RN ZBPZ'!$A$1:$B$108,2,0)</f>
        <v>ŽA</v>
      </c>
      <c r="I146" s="39">
        <v>0.03719907407407407</v>
      </c>
      <c r="J146" s="26">
        <v>21</v>
      </c>
      <c r="K146" s="34">
        <f>I146/$I$142</f>
        <v>0.003515980536301897</v>
      </c>
    </row>
    <row r="147" spans="1:11" ht="12.75">
      <c r="A147" s="26">
        <f>ROW(C4)</f>
        <v>4</v>
      </c>
      <c r="B147" s="27">
        <v>105</v>
      </c>
      <c r="C147" s="28" t="s">
        <v>260</v>
      </c>
      <c r="D147" s="29" t="s">
        <v>261</v>
      </c>
      <c r="E147" s="29" t="s">
        <v>70</v>
      </c>
      <c r="F147" s="30">
        <v>1979</v>
      </c>
      <c r="G147" s="31" t="str">
        <f>VLOOKUP(F147,'RN HZZ'!$A$1:$B$119,2,0)</f>
        <v>ŽA</v>
      </c>
      <c r="H147" s="32" t="str">
        <f>VLOOKUP(F147,'RN ZBPZ'!$A$1:$B$108,2,0)</f>
        <v>ŽA</v>
      </c>
      <c r="I147" s="39">
        <v>0.037731481481481484</v>
      </c>
      <c r="J147" s="26">
        <v>18</v>
      </c>
      <c r="K147" s="34">
        <f>I147/$I$142</f>
        <v>0.0035663025974935238</v>
      </c>
    </row>
    <row r="148" spans="1:11" ht="12.75">
      <c r="A148" s="26">
        <f>ROW(C5)</f>
        <v>5</v>
      </c>
      <c r="B148" s="27">
        <v>88</v>
      </c>
      <c r="C148" s="28" t="s">
        <v>262</v>
      </c>
      <c r="D148" s="29" t="s">
        <v>263</v>
      </c>
      <c r="E148" s="29" t="s">
        <v>70</v>
      </c>
      <c r="F148" s="30">
        <v>1988</v>
      </c>
      <c r="G148" s="31" t="str">
        <f>VLOOKUP(F148,'RN HZZ'!$A$1:$B$119,2,0)</f>
        <v>ŽA</v>
      </c>
      <c r="H148" s="32" t="str">
        <f>VLOOKUP(F148,'RN ZBPZ'!$A$1:$B$108,2,0)</f>
        <v>ŽA</v>
      </c>
      <c r="I148" s="39">
        <v>0.03805555555555556</v>
      </c>
      <c r="J148" s="26">
        <v>16</v>
      </c>
      <c r="K148" s="34">
        <f>I148/$I$142</f>
        <v>0.0035969334173492967</v>
      </c>
    </row>
    <row r="149" spans="1:11" ht="12.75">
      <c r="A149" s="26">
        <f>ROW(C6)</f>
        <v>6</v>
      </c>
      <c r="B149" s="27">
        <v>63</v>
      </c>
      <c r="C149" s="28" t="s">
        <v>264</v>
      </c>
      <c r="D149" s="29" t="s">
        <v>265</v>
      </c>
      <c r="E149" s="29" t="s">
        <v>67</v>
      </c>
      <c r="F149" s="30">
        <v>1996</v>
      </c>
      <c r="G149" s="31" t="str">
        <f>VLOOKUP(F149,'RN HZZ'!$A$1:$B$119,2,0)</f>
        <v>ŽA</v>
      </c>
      <c r="H149" s="32" t="str">
        <f>VLOOKUP(F149,'RN ZBPZ'!$A$1:$B$108,2,0)</f>
        <v>ŽA</v>
      </c>
      <c r="I149" s="39">
        <v>0.03939814814814815</v>
      </c>
      <c r="J149" s="26">
        <v>15</v>
      </c>
      <c r="K149" s="34">
        <f>I149/$I$142</f>
        <v>0.0037238325281803543</v>
      </c>
    </row>
    <row r="150" spans="1:11" ht="12.75">
      <c r="A150" s="26">
        <f>ROW(C7)</f>
        <v>7</v>
      </c>
      <c r="B150" s="27">
        <v>51</v>
      </c>
      <c r="C150" s="28" t="s">
        <v>266</v>
      </c>
      <c r="D150" s="29" t="s">
        <v>267</v>
      </c>
      <c r="E150" s="29" t="s">
        <v>268</v>
      </c>
      <c r="F150" s="30">
        <v>1978</v>
      </c>
      <c r="G150" s="31" t="str">
        <f>VLOOKUP(F150,'RN HZZ'!$A$1:$B$119,2,0)</f>
        <v>ŽA</v>
      </c>
      <c r="H150" s="32" t="str">
        <f>VLOOKUP(F150,'RN ZBPZ'!$A$1:$B$108,2,0)</f>
        <v>ŽB</v>
      </c>
      <c r="I150" s="39">
        <v>0.039907407407407405</v>
      </c>
      <c r="J150" s="26">
        <v>14</v>
      </c>
      <c r="K150" s="34">
        <f>I150/$I$142</f>
        <v>0.0037719666736679967</v>
      </c>
    </row>
    <row r="151" spans="1:11" ht="12.75">
      <c r="A151" s="26">
        <f>ROW(C8)</f>
        <v>8</v>
      </c>
      <c r="B151" s="27">
        <v>2</v>
      </c>
      <c r="C151" s="28" t="s">
        <v>269</v>
      </c>
      <c r="D151" s="29" t="s">
        <v>270</v>
      </c>
      <c r="E151" s="29" t="s">
        <v>55</v>
      </c>
      <c r="F151" s="30">
        <v>1986</v>
      </c>
      <c r="G151" s="31" t="str">
        <f>VLOOKUP(F151,'RN HZZ'!$A$1:$B$119,2,0)</f>
        <v>ŽA</v>
      </c>
      <c r="H151" s="32" t="str">
        <f>VLOOKUP(F151,'RN ZBPZ'!$A$1:$B$108,2,0)</f>
        <v>ŽA</v>
      </c>
      <c r="I151" s="39">
        <v>0.04056712962962963</v>
      </c>
      <c r="J151" s="26">
        <v>14</v>
      </c>
      <c r="K151" s="34">
        <f>I151/$I$142</f>
        <v>0.0038343222712315336</v>
      </c>
    </row>
    <row r="152" spans="1:11" ht="12.75">
      <c r="A152" s="26">
        <f>ROW(C9)</f>
        <v>9</v>
      </c>
      <c r="B152" s="27">
        <v>5</v>
      </c>
      <c r="C152" s="28" t="s">
        <v>271</v>
      </c>
      <c r="D152" s="29" t="s">
        <v>272</v>
      </c>
      <c r="E152" s="29" t="s">
        <v>55</v>
      </c>
      <c r="F152" s="30">
        <v>1983</v>
      </c>
      <c r="G152" s="31" t="str">
        <f>VLOOKUP(F152,'RN HZZ'!$A$1:$B$119,2,0)</f>
        <v>ŽA</v>
      </c>
      <c r="H152" s="32" t="str">
        <f>VLOOKUP(F152,'RN ZBPZ'!$A$1:$B$108,2,0)</f>
        <v>ŽA</v>
      </c>
      <c r="I152" s="39">
        <v>0.04103009259259259</v>
      </c>
      <c r="J152" s="26">
        <v>13</v>
      </c>
      <c r="K152" s="34">
        <f>I152/$I$142</f>
        <v>0.0038780805853112087</v>
      </c>
    </row>
    <row r="153" spans="1:11" ht="12.75">
      <c r="A153" s="26">
        <f>ROW(C10)</f>
        <v>10</v>
      </c>
      <c r="B153" s="27">
        <v>82</v>
      </c>
      <c r="C153" s="28" t="s">
        <v>137</v>
      </c>
      <c r="D153" s="29" t="s">
        <v>273</v>
      </c>
      <c r="E153" s="29" t="s">
        <v>139</v>
      </c>
      <c r="F153" s="30">
        <v>1984</v>
      </c>
      <c r="G153" s="31" t="str">
        <f>VLOOKUP(F153,'RN HZZ'!$A$1:$B$119,2,0)</f>
        <v>ŽA</v>
      </c>
      <c r="H153" s="32" t="str">
        <f>VLOOKUP(F153,'RN ZBPZ'!$A$1:$B$108,2,0)</f>
        <v>ŽA</v>
      </c>
      <c r="I153" s="39">
        <v>0.042708333333333334</v>
      </c>
      <c r="J153" s="26">
        <v>11</v>
      </c>
      <c r="K153" s="34">
        <f>I153/$I$142</f>
        <v>0.004036704473850032</v>
      </c>
    </row>
    <row r="154" spans="1:11" ht="12.75">
      <c r="A154" s="20"/>
      <c r="B154" s="21"/>
      <c r="C154" s="22" t="str">
        <f>'Kat.'!A9</f>
        <v>Ženy nad 36</v>
      </c>
      <c r="D154" s="22" t="str">
        <f>'Kat.'!B9</f>
        <v>(RN 1977 a méně)</v>
      </c>
      <c r="E154" s="22" t="str">
        <f>'Kat.'!C9</f>
        <v>ŽB</v>
      </c>
      <c r="F154" s="23"/>
      <c r="G154" s="23"/>
      <c r="H154" s="23"/>
      <c r="I154" s="24"/>
      <c r="J154" s="21"/>
      <c r="K154" s="25"/>
    </row>
    <row r="155" spans="1:11" ht="12.75">
      <c r="A155" s="26">
        <f>ROW(C1)</f>
        <v>1</v>
      </c>
      <c r="B155" s="27">
        <v>17</v>
      </c>
      <c r="C155" s="28" t="s">
        <v>166</v>
      </c>
      <c r="D155" s="29" t="s">
        <v>274</v>
      </c>
      <c r="E155" s="29" t="s">
        <v>168</v>
      </c>
      <c r="F155" s="30">
        <v>1972</v>
      </c>
      <c r="G155" s="31" t="str">
        <f>VLOOKUP(F155,'RN HZZ'!$A$1:$B$119,2,0)</f>
        <v>ŽB</v>
      </c>
      <c r="H155" s="32" t="str">
        <f>VLOOKUP(F155,'RN ZBPZ'!$A$1:$B$108,2,0)</f>
        <v>ŽB</v>
      </c>
      <c r="I155" s="39">
        <v>0.032372685185185185</v>
      </c>
      <c r="J155" s="26">
        <v>30</v>
      </c>
      <c r="K155" s="34">
        <f>I155/$I$142</f>
        <v>0.003059800112021284</v>
      </c>
    </row>
    <row r="156" spans="1:11" ht="12.75">
      <c r="A156" s="26">
        <f>ROW(C2)</f>
        <v>2</v>
      </c>
      <c r="B156" s="27">
        <v>69</v>
      </c>
      <c r="C156" s="28" t="s">
        <v>179</v>
      </c>
      <c r="D156" s="29" t="s">
        <v>275</v>
      </c>
      <c r="E156" s="29" t="s">
        <v>168</v>
      </c>
      <c r="F156" s="30">
        <v>1958</v>
      </c>
      <c r="G156" s="31" t="str">
        <f>VLOOKUP(F156,'RN HZZ'!$A$1:$B$119,2,0)</f>
        <v>ŽB</v>
      </c>
      <c r="H156" s="32" t="str">
        <f>VLOOKUP(F156,'RN ZBPZ'!$A$1:$B$108,2,0)</f>
        <v>ŽB</v>
      </c>
      <c r="I156" s="39">
        <v>0.03439814814814815</v>
      </c>
      <c r="J156" s="26">
        <v>25</v>
      </c>
      <c r="K156" s="34">
        <f>I156/$I$142</f>
        <v>0.003251242736119863</v>
      </c>
    </row>
    <row r="157" spans="1:11" ht="12.75">
      <c r="A157" s="26">
        <f>ROW(C3)</f>
        <v>3</v>
      </c>
      <c r="B157" s="27">
        <v>60</v>
      </c>
      <c r="C157" s="28" t="s">
        <v>276</v>
      </c>
      <c r="D157" s="29" t="s">
        <v>277</v>
      </c>
      <c r="E157" s="29" t="s">
        <v>278</v>
      </c>
      <c r="F157" s="30">
        <v>1976</v>
      </c>
      <c r="G157" s="31" t="str">
        <f>VLOOKUP(F157,'RN HZZ'!$A$1:$B$119,2,0)</f>
        <v>ŽB</v>
      </c>
      <c r="H157" s="32" t="str">
        <f>VLOOKUP(F157,'RN ZBPZ'!$A$1:$B$108,2,0)</f>
        <v>ŽB</v>
      </c>
      <c r="I157" s="39">
        <v>0.03563657407407408</v>
      </c>
      <c r="J157" s="26">
        <v>21</v>
      </c>
      <c r="K157" s="34">
        <f>I157/$I$142</f>
        <v>0.003368296226282994</v>
      </c>
    </row>
    <row r="158" spans="1:11" ht="12.75">
      <c r="A158" s="26">
        <f>ROW(C4)</f>
        <v>4</v>
      </c>
      <c r="B158" s="27">
        <v>147</v>
      </c>
      <c r="C158" s="28" t="s">
        <v>279</v>
      </c>
      <c r="D158" s="29" t="s">
        <v>280</v>
      </c>
      <c r="E158" s="29" t="s">
        <v>67</v>
      </c>
      <c r="F158" s="30">
        <v>1966</v>
      </c>
      <c r="G158" s="31" t="str">
        <f>VLOOKUP(F158,'RN HZZ'!$A$1:$B$119,2,0)</f>
        <v>ŽB</v>
      </c>
      <c r="H158" s="32" t="str">
        <f>VLOOKUP(F158,'RN ZBPZ'!$A$1:$B$108,2,0)</f>
        <v>ŽB</v>
      </c>
      <c r="I158" s="39">
        <v>0.037731481481481484</v>
      </c>
      <c r="J158" s="26">
        <v>18</v>
      </c>
      <c r="K158" s="34">
        <f>I158/$I$142</f>
        <v>0.0035663025974935238</v>
      </c>
    </row>
    <row r="159" spans="1:11" ht="12.75">
      <c r="A159" s="26">
        <f>ROW(C5)</f>
        <v>5</v>
      </c>
      <c r="B159" s="27">
        <v>76</v>
      </c>
      <c r="C159" s="28" t="s">
        <v>281</v>
      </c>
      <c r="D159" s="29" t="s">
        <v>282</v>
      </c>
      <c r="E159" s="29" t="s">
        <v>146</v>
      </c>
      <c r="F159" s="30">
        <v>1971</v>
      </c>
      <c r="G159" s="31" t="str">
        <f>VLOOKUP(F159,'RN HZZ'!$A$1:$B$119,2,0)</f>
        <v>ŽB</v>
      </c>
      <c r="H159" s="32" t="str">
        <f>VLOOKUP(F159,'RN ZBPZ'!$A$1:$B$108,2,0)</f>
        <v>ŽB</v>
      </c>
      <c r="I159" s="39">
        <v>0.03832175925925926</v>
      </c>
      <c r="J159" s="26">
        <v>16</v>
      </c>
      <c r="K159" s="34">
        <f>I159/$I$142</f>
        <v>0.003622094447945109</v>
      </c>
    </row>
    <row r="160" spans="1:11" ht="12.75">
      <c r="A160" s="26">
        <f>ROW(C6)</f>
        <v>6</v>
      </c>
      <c r="B160" s="27">
        <v>129</v>
      </c>
      <c r="C160" s="28" t="s">
        <v>283</v>
      </c>
      <c r="D160" s="29" t="s">
        <v>284</v>
      </c>
      <c r="E160" s="29" t="s">
        <v>67</v>
      </c>
      <c r="F160" s="30">
        <v>1971</v>
      </c>
      <c r="G160" s="31" t="str">
        <f>VLOOKUP(F160,'RN HZZ'!$A$1:$B$119,2,0)</f>
        <v>ŽB</v>
      </c>
      <c r="H160" s="32" t="str">
        <f>VLOOKUP(F160,'RN ZBPZ'!$A$1:$B$108,2,0)</f>
        <v>ŽB</v>
      </c>
      <c r="I160" s="39">
        <v>0.03871527777777778</v>
      </c>
      <c r="J160" s="26">
        <v>15</v>
      </c>
      <c r="K160" s="34">
        <f>I160/$I$142</f>
        <v>0.0036592890149128336</v>
      </c>
    </row>
    <row r="161" spans="1:11" ht="12.75">
      <c r="A161" s="26">
        <f>ROW(C7)</f>
        <v>7</v>
      </c>
      <c r="B161" s="27">
        <v>116</v>
      </c>
      <c r="C161" s="28" t="s">
        <v>285</v>
      </c>
      <c r="D161" s="29" t="s">
        <v>277</v>
      </c>
      <c r="E161" s="29" t="s">
        <v>67</v>
      </c>
      <c r="F161" s="30">
        <v>1965</v>
      </c>
      <c r="G161" s="31" t="str">
        <f>VLOOKUP(F161,'RN HZZ'!$A$1:$B$119,2,0)</f>
        <v>ŽB</v>
      </c>
      <c r="H161" s="32" t="str">
        <f>VLOOKUP(F161,'RN ZBPZ'!$A$1:$B$108,2,0)</f>
        <v>ŽB</v>
      </c>
      <c r="I161" s="39">
        <v>0.04178240740740741</v>
      </c>
      <c r="J161" s="26">
        <v>13</v>
      </c>
      <c r="K161" s="34">
        <f>I161/$I$142</f>
        <v>0.003949187845690681</v>
      </c>
    </row>
    <row r="162" spans="1:11" ht="12.75">
      <c r="A162" s="26">
        <f>ROW(C8)</f>
        <v>8</v>
      </c>
      <c r="B162" s="27">
        <v>44</v>
      </c>
      <c r="C162" s="28" t="s">
        <v>258</v>
      </c>
      <c r="D162" s="29" t="s">
        <v>286</v>
      </c>
      <c r="E162" s="29" t="s">
        <v>55</v>
      </c>
      <c r="F162" s="30">
        <v>1969</v>
      </c>
      <c r="G162" s="31" t="str">
        <f>VLOOKUP(F162,'RN HZZ'!$A$1:$B$119,2,0)</f>
        <v>ŽB</v>
      </c>
      <c r="H162" s="32" t="str">
        <f>VLOOKUP(F162,'RN ZBPZ'!$A$1:$B$108,2,0)</f>
        <v>ŽB</v>
      </c>
      <c r="I162" s="39">
        <v>0.041944444444444444</v>
      </c>
      <c r="J162" s="26">
        <v>12</v>
      </c>
      <c r="K162" s="34">
        <f>I162/$I$142</f>
        <v>0.003964503255618567</v>
      </c>
    </row>
    <row r="163" spans="1:11" ht="12.75">
      <c r="A163" s="26">
        <f>ROW(C9)</f>
        <v>9</v>
      </c>
      <c r="B163" s="27">
        <v>49</v>
      </c>
      <c r="C163" s="28" t="s">
        <v>287</v>
      </c>
      <c r="D163" s="29" t="s">
        <v>288</v>
      </c>
      <c r="E163" s="29" t="s">
        <v>289</v>
      </c>
      <c r="F163" s="30">
        <v>1963</v>
      </c>
      <c r="G163" s="31" t="str">
        <f>VLOOKUP(F163,'RN HZZ'!$A$1:$B$119,2,0)</f>
        <v>ŽB</v>
      </c>
      <c r="H163" s="32" t="str">
        <f>VLOOKUP(F163,'RN ZBPZ'!$A$1:$B$108,2,0)</f>
        <v>ŽB</v>
      </c>
      <c r="I163" s="39">
        <v>0.043090277777777776</v>
      </c>
      <c r="J163" s="26">
        <v>11</v>
      </c>
      <c r="K163" s="34">
        <f>I163/$I$142</f>
        <v>0.004072805082965763</v>
      </c>
    </row>
    <row r="164" spans="1:11" ht="12.75">
      <c r="A164" s="26">
        <f>ROW(C10)</f>
        <v>10</v>
      </c>
      <c r="B164" s="27">
        <v>106</v>
      </c>
      <c r="C164" s="28" t="s">
        <v>290</v>
      </c>
      <c r="D164" s="29" t="s">
        <v>263</v>
      </c>
      <c r="E164" s="29" t="s">
        <v>70</v>
      </c>
      <c r="F164" s="30">
        <v>1975</v>
      </c>
      <c r="G164" s="31" t="str">
        <f>VLOOKUP(F164,'RN HZZ'!$A$1:$B$119,2,0)</f>
        <v>ŽB</v>
      </c>
      <c r="H164" s="32" t="str">
        <f>VLOOKUP(F164,'RN ZBPZ'!$A$1:$B$108,2,0)</f>
        <v>ŽB</v>
      </c>
      <c r="I164" s="39">
        <v>0.04488425925925926</v>
      </c>
      <c r="J164" s="26">
        <v>10</v>
      </c>
      <c r="K164" s="34">
        <f>I164/$I$142</f>
        <v>0.004242368550024505</v>
      </c>
    </row>
    <row r="165" spans="1:11" ht="12.75">
      <c r="A165" s="26">
        <f>ROW(C11)</f>
        <v>11</v>
      </c>
      <c r="B165" s="27">
        <v>107</v>
      </c>
      <c r="C165" s="28" t="s">
        <v>291</v>
      </c>
      <c r="D165" s="29" t="s">
        <v>292</v>
      </c>
      <c r="E165" s="29" t="s">
        <v>70</v>
      </c>
      <c r="F165" s="30">
        <v>1974</v>
      </c>
      <c r="G165" s="31" t="str">
        <f>VLOOKUP(F165,'RN HZZ'!$A$1:$B$119,2,0)</f>
        <v>ŽB</v>
      </c>
      <c r="H165" s="32" t="str">
        <f>VLOOKUP(F165,'RN ZBPZ'!$A$1:$B$108,2,0)</f>
        <v>ŽB</v>
      </c>
      <c r="I165" s="41" t="s">
        <v>293</v>
      </c>
      <c r="J165" s="26"/>
      <c r="K165" s="34" t="s">
        <v>2</v>
      </c>
    </row>
  </sheetData>
  <sheetProtection selectLockedCells="1" selectUnlockedCells="1"/>
  <hyperlinks>
    <hyperlink ref="C1" r:id="rId1" display="Sponzor časomíry"/>
  </hyperlinks>
  <printOptions/>
  <pageMargins left="0.7875" right="0.4423611111111111" top="0.6875" bottom="0.9840277777777777" header="0.5118055555555555" footer="0.5118055555555555"/>
  <pageSetup horizontalDpi="300" verticalDpi="300" orientation="portrait" paperSize="9" scale="65"/>
  <rowBreaks count="2" manualBreakCount="2">
    <brk id="76" max="255" man="1"/>
    <brk id="141" max="255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09"/>
  <sheetViews>
    <sheetView view="pageBreakPreview" zoomScaleNormal="90" zoomScaleSheetLayoutView="100" workbookViewId="0" topLeftCell="A19">
      <selection activeCell="B39" activeCellId="1" sqref="A96:IV96 B39"/>
    </sheetView>
  </sheetViews>
  <sheetFormatPr defaultColWidth="12.00390625" defaultRowHeight="12.75"/>
  <cols>
    <col min="1" max="1" width="11.625" style="0" customWidth="1"/>
    <col min="2" max="2" width="18.75390625" style="0" customWidth="1"/>
    <col min="3" max="16384" width="11.625" style="0" customWidth="1"/>
  </cols>
  <sheetData>
    <row r="1" spans="1:2" ht="12.75">
      <c r="A1" s="107" t="str">
        <f>'RN HZZ'!A1</f>
        <v>Rozsah kategorií 2013 závod</v>
      </c>
      <c r="B1" s="57"/>
    </row>
    <row r="2" spans="1:3" ht="12.75">
      <c r="A2" s="108" t="str">
        <f>'Kat.'!A16</f>
        <v>Ženy do 34</v>
      </c>
      <c r="B2" s="108" t="str">
        <f>'Kat.'!B16</f>
        <v>(RN 1979 a mladší)</v>
      </c>
      <c r="C2" s="108" t="str">
        <f>'Kat.'!C16</f>
        <v>ŽA</v>
      </c>
    </row>
    <row r="3" spans="1:2" ht="12.75">
      <c r="A3">
        <v>2013</v>
      </c>
      <c r="B3" t="s">
        <v>249</v>
      </c>
    </row>
    <row r="4" spans="1:2" ht="12.75">
      <c r="A4">
        <v>2012</v>
      </c>
      <c r="B4" t="s">
        <v>249</v>
      </c>
    </row>
    <row r="5" spans="1:2" ht="12.75">
      <c r="A5">
        <v>2011</v>
      </c>
      <c r="B5" t="s">
        <v>249</v>
      </c>
    </row>
    <row r="6" spans="1:2" ht="12.75">
      <c r="A6">
        <v>2010</v>
      </c>
      <c r="B6" t="s">
        <v>249</v>
      </c>
    </row>
    <row r="7" spans="1:2" ht="12.75">
      <c r="A7">
        <v>2009</v>
      </c>
      <c r="B7" t="s">
        <v>249</v>
      </c>
    </row>
    <row r="8" spans="1:2" ht="12.75">
      <c r="A8">
        <v>2008</v>
      </c>
      <c r="B8" t="s">
        <v>249</v>
      </c>
    </row>
    <row r="9" spans="1:2" ht="12.75">
      <c r="A9">
        <v>2007</v>
      </c>
      <c r="B9" t="s">
        <v>249</v>
      </c>
    </row>
    <row r="10" spans="1:2" ht="12.75">
      <c r="A10">
        <v>2006</v>
      </c>
      <c r="B10" t="s">
        <v>249</v>
      </c>
    </row>
    <row r="11" spans="1:2" ht="12.75">
      <c r="A11">
        <v>2005</v>
      </c>
      <c r="B11" t="s">
        <v>249</v>
      </c>
    </row>
    <row r="12" spans="1:2" ht="12.75">
      <c r="A12">
        <v>2004</v>
      </c>
      <c r="B12" t="s">
        <v>249</v>
      </c>
    </row>
    <row r="13" spans="1:2" ht="12.75">
      <c r="A13">
        <v>2003</v>
      </c>
      <c r="B13" t="s">
        <v>249</v>
      </c>
    </row>
    <row r="14" spans="1:2" ht="12.75">
      <c r="A14">
        <v>2002</v>
      </c>
      <c r="B14" t="s">
        <v>249</v>
      </c>
    </row>
    <row r="15" spans="1:2" ht="12.75">
      <c r="A15">
        <v>2001</v>
      </c>
      <c r="B15" t="s">
        <v>249</v>
      </c>
    </row>
    <row r="16" spans="1:2" ht="12.75">
      <c r="A16">
        <v>2000</v>
      </c>
      <c r="B16" t="s">
        <v>249</v>
      </c>
    </row>
    <row r="17" spans="1:2" ht="12.75">
      <c r="A17">
        <v>1999</v>
      </c>
      <c r="B17" t="s">
        <v>249</v>
      </c>
    </row>
    <row r="18" spans="1:2" ht="12.75">
      <c r="A18">
        <v>1998</v>
      </c>
      <c r="B18" t="s">
        <v>249</v>
      </c>
    </row>
    <row r="19" spans="1:2" ht="12.75">
      <c r="A19">
        <v>1997</v>
      </c>
      <c r="B19" t="s">
        <v>249</v>
      </c>
    </row>
    <row r="20" spans="1:2" ht="12.75">
      <c r="A20">
        <v>1996</v>
      </c>
      <c r="B20" t="s">
        <v>249</v>
      </c>
    </row>
    <row r="21" spans="1:2" ht="12.75">
      <c r="A21">
        <v>1995</v>
      </c>
      <c r="B21" t="s">
        <v>249</v>
      </c>
    </row>
    <row r="22" spans="1:2" ht="12.75">
      <c r="A22">
        <v>1994</v>
      </c>
      <c r="B22" t="s">
        <v>249</v>
      </c>
    </row>
    <row r="23" spans="1:2" ht="12.75">
      <c r="A23">
        <v>1993</v>
      </c>
      <c r="B23" t="s">
        <v>249</v>
      </c>
    </row>
    <row r="24" spans="1:2" ht="12.75">
      <c r="A24">
        <v>1992</v>
      </c>
      <c r="B24" t="s">
        <v>249</v>
      </c>
    </row>
    <row r="25" spans="1:2" ht="12.75">
      <c r="A25">
        <v>1991</v>
      </c>
      <c r="B25" t="s">
        <v>249</v>
      </c>
    </row>
    <row r="26" spans="1:2" ht="12.75">
      <c r="A26">
        <v>1990</v>
      </c>
      <c r="B26" t="s">
        <v>249</v>
      </c>
    </row>
    <row r="27" spans="1:2" ht="12.75">
      <c r="A27">
        <v>1989</v>
      </c>
      <c r="B27" t="s">
        <v>249</v>
      </c>
    </row>
    <row r="28" spans="1:2" ht="12.75">
      <c r="A28">
        <v>1988</v>
      </c>
      <c r="B28" t="s">
        <v>249</v>
      </c>
    </row>
    <row r="29" spans="1:2" ht="12.75">
      <c r="A29">
        <v>1987</v>
      </c>
      <c r="B29" t="s">
        <v>249</v>
      </c>
    </row>
    <row r="30" spans="1:2" ht="12.75">
      <c r="A30">
        <v>1986</v>
      </c>
      <c r="B30" t="s">
        <v>249</v>
      </c>
    </row>
    <row r="31" spans="1:2" ht="12.75">
      <c r="A31">
        <v>1985</v>
      </c>
      <c r="B31" t="s">
        <v>249</v>
      </c>
    </row>
    <row r="32" spans="1:2" ht="12.75">
      <c r="A32">
        <v>1984</v>
      </c>
      <c r="B32" t="s">
        <v>249</v>
      </c>
    </row>
    <row r="33" spans="1:2" ht="12.75">
      <c r="A33">
        <v>1983</v>
      </c>
      <c r="B33" t="s">
        <v>249</v>
      </c>
    </row>
    <row r="34" spans="1:2" ht="12.75">
      <c r="A34">
        <v>1982</v>
      </c>
      <c r="B34" t="s">
        <v>249</v>
      </c>
    </row>
    <row r="35" spans="1:2" ht="12.75">
      <c r="A35">
        <v>1981</v>
      </c>
      <c r="B35" t="s">
        <v>249</v>
      </c>
    </row>
    <row r="36" spans="1:2" ht="12.75">
      <c r="A36">
        <v>1980</v>
      </c>
      <c r="B36" t="s">
        <v>249</v>
      </c>
    </row>
    <row r="37" spans="1:2" ht="12.75">
      <c r="A37">
        <v>1979</v>
      </c>
      <c r="B37" t="s">
        <v>249</v>
      </c>
    </row>
    <row r="38" spans="1:3" ht="12.75">
      <c r="A38" s="108" t="str">
        <f>'Kat.'!A17</f>
        <v>Ženy nad 35</v>
      </c>
      <c r="B38" s="108" t="str">
        <f>'Kat.'!B17</f>
        <v>(RN 1978 a méně)</v>
      </c>
      <c r="C38" s="108" t="str">
        <f>'Kat.'!C17</f>
        <v>ŽB</v>
      </c>
    </row>
    <row r="39" spans="1:2" ht="12.75">
      <c r="A39">
        <v>1978</v>
      </c>
      <c r="B39" t="s">
        <v>795</v>
      </c>
    </row>
    <row r="40" spans="1:2" ht="12.75">
      <c r="A40">
        <v>1977</v>
      </c>
      <c r="B40" t="s">
        <v>795</v>
      </c>
    </row>
    <row r="41" spans="1:2" ht="12.75">
      <c r="A41">
        <v>1976</v>
      </c>
      <c r="B41" t="s">
        <v>795</v>
      </c>
    </row>
    <row r="42" spans="1:2" ht="12.75">
      <c r="A42">
        <v>1975</v>
      </c>
      <c r="B42" t="s">
        <v>795</v>
      </c>
    </row>
    <row r="43" spans="1:2" ht="12.75">
      <c r="A43">
        <v>1974</v>
      </c>
      <c r="B43" t="s">
        <v>795</v>
      </c>
    </row>
    <row r="44" spans="1:2" ht="12.75">
      <c r="A44">
        <v>1973</v>
      </c>
      <c r="B44" t="s">
        <v>795</v>
      </c>
    </row>
    <row r="45" spans="1:2" ht="12.75">
      <c r="A45" s="109">
        <f>'RN HZM'!A4</f>
        <v>2012</v>
      </c>
      <c r="B45" t="s">
        <v>795</v>
      </c>
    </row>
    <row r="46" spans="1:2" ht="12.75">
      <c r="A46">
        <v>1972</v>
      </c>
      <c r="B46" t="s">
        <v>795</v>
      </c>
    </row>
    <row r="47" spans="1:2" ht="12.75">
      <c r="A47">
        <v>1971</v>
      </c>
      <c r="B47" t="s">
        <v>795</v>
      </c>
    </row>
    <row r="48" spans="1:2" ht="12.75">
      <c r="A48">
        <v>1970</v>
      </c>
      <c r="B48" t="s">
        <v>795</v>
      </c>
    </row>
    <row r="49" spans="1:2" ht="12.75">
      <c r="A49">
        <v>1969</v>
      </c>
      <c r="B49" t="s">
        <v>795</v>
      </c>
    </row>
    <row r="50" spans="1:2" ht="12.75">
      <c r="A50">
        <v>1968</v>
      </c>
      <c r="B50" t="s">
        <v>795</v>
      </c>
    </row>
    <row r="51" spans="1:2" ht="12.75">
      <c r="A51">
        <v>1967</v>
      </c>
      <c r="B51" t="s">
        <v>795</v>
      </c>
    </row>
    <row r="52" spans="1:2" ht="12.75">
      <c r="A52">
        <v>1966</v>
      </c>
      <c r="B52" t="s">
        <v>795</v>
      </c>
    </row>
    <row r="53" spans="1:2" ht="12.75">
      <c r="A53">
        <v>1965</v>
      </c>
      <c r="B53" t="s">
        <v>795</v>
      </c>
    </row>
    <row r="54" spans="1:2" ht="12.75">
      <c r="A54">
        <v>1964</v>
      </c>
      <c r="B54" t="s">
        <v>795</v>
      </c>
    </row>
    <row r="55" spans="1:2" ht="12.75">
      <c r="A55">
        <v>1963</v>
      </c>
      <c r="B55" t="s">
        <v>795</v>
      </c>
    </row>
    <row r="56" spans="1:2" ht="12.75">
      <c r="A56">
        <v>1962</v>
      </c>
      <c r="B56" t="s">
        <v>795</v>
      </c>
    </row>
    <row r="57" spans="1:2" ht="12.75">
      <c r="A57">
        <v>1961</v>
      </c>
      <c r="B57" t="s">
        <v>795</v>
      </c>
    </row>
    <row r="58" spans="1:2" ht="12.75">
      <c r="A58">
        <v>1960</v>
      </c>
      <c r="B58" t="s">
        <v>795</v>
      </c>
    </row>
    <row r="59" spans="1:2" ht="12.75">
      <c r="A59">
        <v>1959</v>
      </c>
      <c r="B59" t="s">
        <v>795</v>
      </c>
    </row>
    <row r="60" spans="1:2" ht="12.75">
      <c r="A60">
        <v>1958</v>
      </c>
      <c r="B60" t="s">
        <v>795</v>
      </c>
    </row>
    <row r="61" spans="1:2" ht="12.75">
      <c r="A61">
        <v>1957</v>
      </c>
      <c r="B61" t="s">
        <v>795</v>
      </c>
    </row>
    <row r="62" spans="1:2" ht="12.75">
      <c r="A62">
        <v>1956</v>
      </c>
      <c r="B62" t="s">
        <v>795</v>
      </c>
    </row>
    <row r="63" spans="1:2" ht="12.75">
      <c r="A63">
        <v>1955</v>
      </c>
      <c r="B63" t="s">
        <v>795</v>
      </c>
    </row>
    <row r="64" spans="1:2" ht="12.75">
      <c r="A64">
        <v>1954</v>
      </c>
      <c r="B64" t="s">
        <v>795</v>
      </c>
    </row>
    <row r="65" spans="1:2" ht="12.75">
      <c r="A65">
        <v>1953</v>
      </c>
      <c r="B65" t="s">
        <v>795</v>
      </c>
    </row>
    <row r="66" spans="1:2" ht="12.75">
      <c r="A66" s="109">
        <f>'RN HZM'!A6</f>
        <v>2010</v>
      </c>
      <c r="B66" t="s">
        <v>795</v>
      </c>
    </row>
    <row r="67" spans="1:2" ht="12.75">
      <c r="A67">
        <v>1952</v>
      </c>
      <c r="B67" t="s">
        <v>795</v>
      </c>
    </row>
    <row r="68" spans="1:2" ht="12.75">
      <c r="A68">
        <v>1951</v>
      </c>
      <c r="B68" t="s">
        <v>795</v>
      </c>
    </row>
    <row r="69" spans="1:2" ht="12.75">
      <c r="A69">
        <v>1950</v>
      </c>
      <c r="B69" t="s">
        <v>795</v>
      </c>
    </row>
    <row r="70" spans="1:2" ht="12.75">
      <c r="A70">
        <v>1949</v>
      </c>
      <c r="B70" t="s">
        <v>795</v>
      </c>
    </row>
    <row r="71" spans="1:2" ht="12.75">
      <c r="A71">
        <v>1948</v>
      </c>
      <c r="B71" t="s">
        <v>795</v>
      </c>
    </row>
    <row r="72" spans="1:2" ht="12.75">
      <c r="A72">
        <v>1947</v>
      </c>
      <c r="B72" t="s">
        <v>795</v>
      </c>
    </row>
    <row r="73" spans="1:2" ht="12.75">
      <c r="A73">
        <v>1946</v>
      </c>
      <c r="B73" t="s">
        <v>795</v>
      </c>
    </row>
    <row r="74" spans="1:2" ht="12.75">
      <c r="A74">
        <v>1945</v>
      </c>
      <c r="B74" t="s">
        <v>795</v>
      </c>
    </row>
    <row r="75" spans="1:2" ht="12.75">
      <c r="A75">
        <v>1944</v>
      </c>
      <c r="B75" t="s">
        <v>795</v>
      </c>
    </row>
    <row r="76" spans="1:2" ht="12.75">
      <c r="A76">
        <v>1943</v>
      </c>
      <c r="B76" t="s">
        <v>795</v>
      </c>
    </row>
    <row r="77" spans="1:2" ht="12.75">
      <c r="A77">
        <v>1942</v>
      </c>
      <c r="B77" t="s">
        <v>795</v>
      </c>
    </row>
    <row r="78" spans="1:2" ht="12.75">
      <c r="A78">
        <v>1941</v>
      </c>
      <c r="B78" t="s">
        <v>795</v>
      </c>
    </row>
    <row r="79" spans="1:2" ht="12.75">
      <c r="A79">
        <v>1940</v>
      </c>
      <c r="B79" t="s">
        <v>795</v>
      </c>
    </row>
    <row r="80" spans="1:2" ht="12.75">
      <c r="A80">
        <v>1939</v>
      </c>
      <c r="B80" t="s">
        <v>795</v>
      </c>
    </row>
    <row r="81" spans="1:2" ht="12.75">
      <c r="A81">
        <v>1938</v>
      </c>
      <c r="B81" t="s">
        <v>795</v>
      </c>
    </row>
    <row r="82" spans="1:2" ht="12.75">
      <c r="A82">
        <v>1937</v>
      </c>
      <c r="B82" t="s">
        <v>795</v>
      </c>
    </row>
    <row r="83" spans="1:2" ht="12.75">
      <c r="A83">
        <v>1936</v>
      </c>
      <c r="B83" t="s">
        <v>795</v>
      </c>
    </row>
    <row r="84" spans="1:2" ht="12.75">
      <c r="A84">
        <v>1935</v>
      </c>
      <c r="B84" t="s">
        <v>795</v>
      </c>
    </row>
    <row r="85" spans="1:2" ht="12.75">
      <c r="A85">
        <v>1934</v>
      </c>
      <c r="B85" t="s">
        <v>795</v>
      </c>
    </row>
    <row r="86" spans="1:2" ht="12.75">
      <c r="A86">
        <v>1933</v>
      </c>
      <c r="B86" t="s">
        <v>795</v>
      </c>
    </row>
    <row r="87" spans="1:2" ht="12.75">
      <c r="A87">
        <v>1932</v>
      </c>
      <c r="B87" t="s">
        <v>795</v>
      </c>
    </row>
    <row r="88" spans="1:2" ht="12.75">
      <c r="A88">
        <v>1931</v>
      </c>
      <c r="B88" t="s">
        <v>795</v>
      </c>
    </row>
    <row r="89" spans="1:2" ht="12.75">
      <c r="A89">
        <v>1930</v>
      </c>
      <c r="B89" t="s">
        <v>795</v>
      </c>
    </row>
    <row r="90" spans="1:2" ht="12.75">
      <c r="A90">
        <v>1929</v>
      </c>
      <c r="B90" t="s">
        <v>795</v>
      </c>
    </row>
    <row r="91" spans="1:2" ht="12.75">
      <c r="A91">
        <v>1928</v>
      </c>
      <c r="B91" t="s">
        <v>795</v>
      </c>
    </row>
    <row r="92" spans="1:2" ht="12.75">
      <c r="A92">
        <v>1927</v>
      </c>
      <c r="B92" t="s">
        <v>795</v>
      </c>
    </row>
    <row r="93" spans="1:2" ht="12.75">
      <c r="A93">
        <v>1926</v>
      </c>
      <c r="B93" t="s">
        <v>795</v>
      </c>
    </row>
    <row r="94" spans="1:2" ht="12.75">
      <c r="A94">
        <v>1925</v>
      </c>
      <c r="B94" t="s">
        <v>795</v>
      </c>
    </row>
    <row r="95" spans="1:2" ht="12.75">
      <c r="A95">
        <v>1924</v>
      </c>
      <c r="B95" t="s">
        <v>795</v>
      </c>
    </row>
    <row r="96" spans="1:2" ht="12.75">
      <c r="A96">
        <v>1923</v>
      </c>
      <c r="B96" t="s">
        <v>795</v>
      </c>
    </row>
    <row r="97" spans="1:2" ht="12.75">
      <c r="A97">
        <v>1922</v>
      </c>
      <c r="B97" t="s">
        <v>795</v>
      </c>
    </row>
    <row r="98" spans="1:2" ht="12.75">
      <c r="A98">
        <v>1921</v>
      </c>
      <c r="B98" t="s">
        <v>795</v>
      </c>
    </row>
    <row r="99" spans="1:2" ht="12.75">
      <c r="A99">
        <v>1920</v>
      </c>
      <c r="B99" t="s">
        <v>795</v>
      </c>
    </row>
    <row r="100" spans="1:2" ht="12.75">
      <c r="A100">
        <v>1919</v>
      </c>
      <c r="B100" t="s">
        <v>795</v>
      </c>
    </row>
    <row r="101" spans="1:2" ht="12.75">
      <c r="A101">
        <v>1918</v>
      </c>
      <c r="B101" t="s">
        <v>795</v>
      </c>
    </row>
    <row r="102" spans="1:2" ht="12.75">
      <c r="A102">
        <v>1917</v>
      </c>
      <c r="B102" t="s">
        <v>795</v>
      </c>
    </row>
    <row r="103" spans="1:2" ht="12.75">
      <c r="A103">
        <v>1916</v>
      </c>
      <c r="B103" t="s">
        <v>795</v>
      </c>
    </row>
    <row r="104" spans="1:2" ht="12.75">
      <c r="A104">
        <v>1915</v>
      </c>
      <c r="B104" t="s">
        <v>795</v>
      </c>
    </row>
    <row r="105" spans="1:2" ht="12.75">
      <c r="A105">
        <v>1914</v>
      </c>
      <c r="B105" t="s">
        <v>795</v>
      </c>
    </row>
    <row r="106" spans="1:2" ht="12.75">
      <c r="A106">
        <v>1913</v>
      </c>
      <c r="B106" t="s">
        <v>795</v>
      </c>
    </row>
    <row r="107" spans="1:2" ht="12.75">
      <c r="A107">
        <v>1912</v>
      </c>
      <c r="B107" t="s">
        <v>795</v>
      </c>
    </row>
    <row r="108" spans="1:2" ht="12.75">
      <c r="A108">
        <v>1911</v>
      </c>
      <c r="B108" t="s">
        <v>795</v>
      </c>
    </row>
    <row r="109" spans="1:2" ht="12.75">
      <c r="A109">
        <v>1910</v>
      </c>
      <c r="B109" t="s">
        <v>795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view="pageBreakPreview" zoomScaleNormal="90" zoomScaleSheetLayoutView="100" workbookViewId="0" topLeftCell="A1">
      <selection activeCell="B21" activeCellId="1" sqref="A96:IV96 B21"/>
    </sheetView>
  </sheetViews>
  <sheetFormatPr defaultColWidth="12.00390625" defaultRowHeight="12.75"/>
  <cols>
    <col min="1" max="1" width="11.625" style="0" customWidth="1"/>
    <col min="2" max="2" width="17.125" style="0" customWidth="1"/>
    <col min="3" max="16384" width="11.625" style="0" customWidth="1"/>
  </cols>
  <sheetData>
    <row r="1" spans="1:2" ht="12.75">
      <c r="A1" s="110" t="s">
        <v>802</v>
      </c>
      <c r="B1" s="110"/>
    </row>
    <row r="2" spans="1:2" ht="12.75">
      <c r="A2" s="111">
        <v>1</v>
      </c>
      <c r="B2" s="112">
        <v>30</v>
      </c>
    </row>
    <row r="3" spans="1:2" ht="12.75">
      <c r="A3" s="111">
        <v>2</v>
      </c>
      <c r="B3" s="112">
        <v>25</v>
      </c>
    </row>
    <row r="4" spans="1:2" ht="12.75">
      <c r="A4" s="111">
        <v>3</v>
      </c>
      <c r="B4" s="112">
        <v>21</v>
      </c>
    </row>
    <row r="5" spans="1:2" ht="12.75">
      <c r="A5" s="111">
        <v>4</v>
      </c>
      <c r="B5" s="112">
        <v>18</v>
      </c>
    </row>
    <row r="6" spans="1:2" ht="12.75">
      <c r="A6" s="111">
        <v>5</v>
      </c>
      <c r="B6" s="112">
        <v>16</v>
      </c>
    </row>
    <row r="7" spans="1:2" ht="12.75">
      <c r="A7" s="111">
        <v>6</v>
      </c>
      <c r="B7" s="112">
        <v>15</v>
      </c>
    </row>
    <row r="8" spans="1:2" ht="12.75">
      <c r="A8" s="111">
        <v>7</v>
      </c>
      <c r="B8" s="112">
        <v>14</v>
      </c>
    </row>
    <row r="9" spans="1:2" ht="12.75">
      <c r="A9" s="111">
        <v>8</v>
      </c>
      <c r="B9" s="112">
        <v>13</v>
      </c>
    </row>
    <row r="10" spans="1:2" ht="12.75">
      <c r="A10" s="111">
        <v>9</v>
      </c>
      <c r="B10" s="112">
        <v>12</v>
      </c>
    </row>
    <row r="11" spans="1:2" ht="12.75">
      <c r="A11" s="111">
        <v>10</v>
      </c>
      <c r="B11" s="112">
        <v>11</v>
      </c>
    </row>
    <row r="12" spans="1:2" ht="12.75">
      <c r="A12" s="111">
        <v>11</v>
      </c>
      <c r="B12" s="112">
        <v>10</v>
      </c>
    </row>
    <row r="13" spans="1:2" ht="12.75">
      <c r="A13" s="111">
        <v>12</v>
      </c>
      <c r="B13" s="112">
        <v>9</v>
      </c>
    </row>
    <row r="14" spans="1:2" ht="12.75">
      <c r="A14" s="111">
        <v>13</v>
      </c>
      <c r="B14" s="112">
        <v>8</v>
      </c>
    </row>
    <row r="15" spans="1:2" ht="12.75">
      <c r="A15" s="111">
        <v>14</v>
      </c>
      <c r="B15" s="112">
        <v>7</v>
      </c>
    </row>
    <row r="16" spans="1:2" ht="12.75">
      <c r="A16" s="111">
        <v>15</v>
      </c>
      <c r="B16" s="112">
        <v>6</v>
      </c>
    </row>
    <row r="17" spans="1:2" ht="12.75">
      <c r="A17" s="111">
        <v>16</v>
      </c>
      <c r="B17" s="112">
        <v>5</v>
      </c>
    </row>
    <row r="18" spans="1:2" ht="12.75">
      <c r="A18" s="111">
        <v>17</v>
      </c>
      <c r="B18" s="112">
        <v>4</v>
      </c>
    </row>
    <row r="19" spans="1:2" ht="12.75">
      <c r="A19" s="111">
        <v>18</v>
      </c>
      <c r="B19" s="112">
        <v>3</v>
      </c>
    </row>
    <row r="20" spans="1:2" ht="12.75">
      <c r="A20" s="111">
        <v>19</v>
      </c>
      <c r="B20" s="112">
        <v>2</v>
      </c>
    </row>
    <row r="21" spans="1:2" ht="12.75">
      <c r="A21" s="111">
        <v>20</v>
      </c>
      <c r="B21" s="112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58"/>
  <sheetViews>
    <sheetView view="pageBreakPreview" zoomScaleNormal="90" zoomScaleSheetLayoutView="100" workbookViewId="0" topLeftCell="A1">
      <selection activeCell="B19" activeCellId="1" sqref="A96:IV96 B19"/>
    </sheetView>
  </sheetViews>
  <sheetFormatPr defaultColWidth="12.00390625" defaultRowHeight="12.75"/>
  <cols>
    <col min="1" max="16384" width="11.625" style="0" customWidth="1"/>
  </cols>
  <sheetData>
    <row r="1" spans="1:6" ht="12.75">
      <c r="A1" s="113" t="s">
        <v>803</v>
      </c>
      <c r="B1" s="114" t="str">
        <f>TEXT(A1,"[hh]:mm:ss,00")</f>
        <v>34.55</v>
      </c>
      <c r="C1" s="115" t="str">
        <f>LEFT(B1,5)</f>
        <v>34.55</v>
      </c>
      <c r="D1" s="116">
        <f>ABS(LEFT(C1,2))</f>
        <v>34</v>
      </c>
      <c r="E1" s="116">
        <f>ABS(RIGHT(C1,2))</f>
        <v>55</v>
      </c>
      <c r="F1" s="117">
        <f>TIME(0,D1,E1)</f>
        <v>0.024247685185185185</v>
      </c>
    </row>
    <row r="2" spans="1:6" ht="12.75">
      <c r="A2" s="118" t="s">
        <v>804</v>
      </c>
      <c r="B2" s="114" t="str">
        <f>TEXT(A2,"[hh]:mm:ss,00")</f>
        <v>35.04</v>
      </c>
      <c r="C2" s="115" t="str">
        <f>LEFT(B2,5)</f>
        <v>35.04</v>
      </c>
      <c r="D2" s="116">
        <f>ABS(LEFT(C2,2))</f>
        <v>35</v>
      </c>
      <c r="E2" s="116">
        <f>ABS(RIGHT(C2,2))</f>
        <v>4</v>
      </c>
      <c r="F2" s="117">
        <f>TIME(0,D2,E2)</f>
        <v>0.02435185185185185</v>
      </c>
    </row>
    <row r="3" spans="1:6" ht="12.75">
      <c r="A3" s="119" t="s">
        <v>805</v>
      </c>
      <c r="B3" s="114" t="str">
        <f>TEXT(A3,"[hh]:mm:ss,00")</f>
        <v>35.33</v>
      </c>
      <c r="C3" s="115" t="str">
        <f>LEFT(B3,5)</f>
        <v>35.33</v>
      </c>
      <c r="D3" s="116">
        <f>ABS(LEFT(C3,2))</f>
        <v>35</v>
      </c>
      <c r="E3" s="116">
        <f>ABS(RIGHT(C3,2))</f>
        <v>33</v>
      </c>
      <c r="F3" s="117">
        <f>TIME(0,D3,E3)</f>
        <v>0.0246875</v>
      </c>
    </row>
    <row r="4" spans="1:6" ht="12.75">
      <c r="A4" s="120" t="s">
        <v>806</v>
      </c>
      <c r="B4" s="114" t="str">
        <f>TEXT(A4,"[hh]:mm:ss,00")</f>
        <v>37.06</v>
      </c>
      <c r="C4" s="115" t="str">
        <f>LEFT(B4,5)</f>
        <v>37.06</v>
      </c>
      <c r="D4" s="116">
        <f>ABS(LEFT(C4,2))</f>
        <v>37</v>
      </c>
      <c r="E4" s="116">
        <f>ABS(RIGHT(C4,2))</f>
        <v>6</v>
      </c>
      <c r="F4" s="117">
        <f>TIME(0,D4,E4)</f>
        <v>0.025763888888888888</v>
      </c>
    </row>
    <row r="5" spans="1:6" ht="12.75">
      <c r="A5" s="121" t="s">
        <v>807</v>
      </c>
      <c r="B5" s="114" t="str">
        <f>TEXT(A5,"[hh]:mm:ss,00")</f>
        <v>45.55</v>
      </c>
      <c r="C5" s="115" t="str">
        <f>LEFT(B5,5)</f>
        <v>45.55</v>
      </c>
      <c r="D5" s="116">
        <f>ABS(LEFT(C5,2))</f>
        <v>45</v>
      </c>
      <c r="E5" s="116">
        <f>ABS(RIGHT(C5,2))</f>
        <v>55</v>
      </c>
      <c r="F5" s="117">
        <f>TIME(0,D5,E5)</f>
        <v>0.031886574074074074</v>
      </c>
    </row>
    <row r="6" spans="1:6" ht="12.75">
      <c r="A6" s="121" t="s">
        <v>808</v>
      </c>
      <c r="B6" s="114" t="str">
        <f>TEXT(A6,"[hh]:mm:ss,00")</f>
        <v>46.42</v>
      </c>
      <c r="C6" s="115" t="str">
        <f>LEFT(B6,5)</f>
        <v>46.42</v>
      </c>
      <c r="D6" s="116">
        <f>ABS(LEFT(C6,2))</f>
        <v>46</v>
      </c>
      <c r="E6" s="116">
        <f>ABS(RIGHT(C6,2))</f>
        <v>42</v>
      </c>
      <c r="F6" s="117">
        <f>TIME(0,D6,E6)</f>
        <v>0.03243055555555555</v>
      </c>
    </row>
    <row r="7" spans="1:6" ht="12.75">
      <c r="A7" s="120" t="s">
        <v>809</v>
      </c>
      <c r="B7" s="114" t="str">
        <f>TEXT(A7,"[hh]:mm:ss,00")</f>
        <v>47.22</v>
      </c>
      <c r="C7" s="115" t="str">
        <f>LEFT(B7,5)</f>
        <v>47.22</v>
      </c>
      <c r="D7" s="116">
        <f>ABS(LEFT(C7,2))</f>
        <v>47</v>
      </c>
      <c r="E7" s="116">
        <f>ABS(RIGHT(C7,2))</f>
        <v>22</v>
      </c>
      <c r="F7" s="117">
        <f>TIME(0,D7,E7)</f>
        <v>0.032893518518518516</v>
      </c>
    </row>
    <row r="8" spans="1:6" ht="12.75">
      <c r="A8" s="121" t="s">
        <v>810</v>
      </c>
      <c r="B8" s="114" t="str">
        <f>TEXT(A8,"[hh]:mm:ss,00")</f>
        <v>51.58</v>
      </c>
      <c r="C8" s="115" t="str">
        <f>LEFT(B8,5)</f>
        <v>51.58</v>
      </c>
      <c r="D8" s="116">
        <f>ABS(LEFT(C8,2))</f>
        <v>51</v>
      </c>
      <c r="E8" s="116">
        <f>ABS(RIGHT(C8,2))</f>
        <v>58</v>
      </c>
      <c r="F8" s="117">
        <f>TIME(0,D8,E8)</f>
        <v>0.03608796296296296</v>
      </c>
    </row>
    <row r="9" spans="1:6" ht="12.75">
      <c r="A9" s="121" t="s">
        <v>810</v>
      </c>
      <c r="B9" s="114" t="str">
        <f>TEXT(A9,"[hh]:mm:ss,00")</f>
        <v>51.58</v>
      </c>
      <c r="C9" s="115" t="str">
        <f>LEFT(B9,5)</f>
        <v>51.58</v>
      </c>
      <c r="D9" s="116">
        <f>ABS(LEFT(C9,2))</f>
        <v>51</v>
      </c>
      <c r="E9" s="116">
        <f>ABS(RIGHT(C9,2))</f>
        <v>58</v>
      </c>
      <c r="F9" s="117">
        <f>TIME(0,D9,E9)</f>
        <v>0.03608796296296296</v>
      </c>
    </row>
    <row r="10" spans="1:6" ht="12.75">
      <c r="A10" s="120" t="s">
        <v>811</v>
      </c>
      <c r="B10" s="114" t="str">
        <f>TEXT(A10,"[hh]:mm:ss,00")</f>
        <v>43.23</v>
      </c>
      <c r="C10" s="115" t="str">
        <f>LEFT(B10,5)</f>
        <v>43.23</v>
      </c>
      <c r="D10" s="116">
        <f>ABS(LEFT(C10,2))</f>
        <v>43</v>
      </c>
      <c r="E10" s="116">
        <f>ABS(RIGHT(C10,2))</f>
        <v>23</v>
      </c>
      <c r="F10" s="117">
        <f>TIME(0,D10,E10)</f>
        <v>0.030127314814814815</v>
      </c>
    </row>
    <row r="11" spans="1:6" ht="12.75">
      <c r="A11" s="120" t="s">
        <v>812</v>
      </c>
      <c r="B11" s="114" t="str">
        <f>TEXT(A11,"[hh]:mm:ss,00")</f>
        <v>44.03</v>
      </c>
      <c r="C11" s="115" t="str">
        <f>LEFT(B11,5)</f>
        <v>44.03</v>
      </c>
      <c r="D11" s="116">
        <f>ABS(LEFT(C11,2))</f>
        <v>44</v>
      </c>
      <c r="E11" s="116">
        <f>ABS(RIGHT(C11,2))</f>
        <v>3</v>
      </c>
      <c r="F11" s="117">
        <f>TIME(0,D11,E11)</f>
        <v>0.03059027777777778</v>
      </c>
    </row>
    <row r="12" spans="1:6" ht="12.75">
      <c r="A12" s="120" t="s">
        <v>813</v>
      </c>
      <c r="B12" s="114" t="str">
        <f>TEXT(A12,"[hh]:mm:ss,00")</f>
        <v>51.46</v>
      </c>
      <c r="C12" s="115" t="str">
        <f>LEFT(B12,5)</f>
        <v>51.46</v>
      </c>
      <c r="D12" s="116">
        <f>ABS(LEFT(C12,2))</f>
        <v>51</v>
      </c>
      <c r="E12" s="116">
        <f>ABS(RIGHT(C12,2))</f>
        <v>46</v>
      </c>
      <c r="F12" s="117">
        <f>TIME(0,D12,E12)</f>
        <v>0.03594907407407407</v>
      </c>
    </row>
    <row r="13" spans="1:6" ht="12.75">
      <c r="A13" s="121"/>
      <c r="B13" s="114" t="str">
        <f>TEXT(A13,"[hh]:mm:ss,00")</f>
        <v>00:00:00,00</v>
      </c>
      <c r="C13" s="115" t="str">
        <f>LEFT(B13,5)</f>
        <v>00:00</v>
      </c>
      <c r="D13" s="116">
        <f>ABS(LEFT(C13,2))</f>
        <v>0</v>
      </c>
      <c r="E13" s="116">
        <f>ABS(RIGHT(C13,2))</f>
        <v>0</v>
      </c>
      <c r="F13" s="117">
        <f>TIME(0,D13,E13)</f>
        <v>0</v>
      </c>
    </row>
    <row r="14" spans="1:6" ht="12.75">
      <c r="A14" s="121" t="s">
        <v>814</v>
      </c>
      <c r="B14" s="114" t="str">
        <f>TEXT(A14,"[hh]:mm:ss,00")</f>
        <v>35.19</v>
      </c>
      <c r="C14" s="115" t="str">
        <f>LEFT(B14,5)</f>
        <v>35.19</v>
      </c>
      <c r="D14" s="116">
        <f>ABS(LEFT(C14,2))</f>
        <v>35</v>
      </c>
      <c r="E14" s="116">
        <f>ABS(RIGHT(C14,2))</f>
        <v>19</v>
      </c>
      <c r="F14" s="117">
        <f>TIME(0,D14,E14)</f>
        <v>0.024525462962962964</v>
      </c>
    </row>
    <row r="15" spans="1:6" ht="12.75">
      <c r="A15" s="121" t="s">
        <v>815</v>
      </c>
      <c r="B15" s="114" t="str">
        <f>TEXT(A15,"[hh]:mm:ss,00")</f>
        <v>35.28</v>
      </c>
      <c r="C15" s="115" t="str">
        <f>LEFT(B15,5)</f>
        <v>35.28</v>
      </c>
      <c r="D15" s="116">
        <f>ABS(LEFT(C15,2))</f>
        <v>35</v>
      </c>
      <c r="E15" s="116">
        <f>ABS(RIGHT(C15,2))</f>
        <v>28</v>
      </c>
      <c r="F15" s="117">
        <f>TIME(0,D15,E15)</f>
        <v>0.02462962962962963</v>
      </c>
    </row>
    <row r="16" spans="1:6" ht="12.75">
      <c r="A16" s="121" t="s">
        <v>816</v>
      </c>
      <c r="B16" s="114" t="str">
        <f>TEXT(A16,"[hh]:mm:ss,00")</f>
        <v>36.13</v>
      </c>
      <c r="C16" s="115" t="str">
        <f>LEFT(B16,5)</f>
        <v>36.13</v>
      </c>
      <c r="D16" s="116">
        <f>ABS(LEFT(C16,2))</f>
        <v>36</v>
      </c>
      <c r="E16" s="116">
        <f>ABS(RIGHT(C16,2))</f>
        <v>13</v>
      </c>
      <c r="F16" s="117">
        <f>TIME(0,D16,E16)</f>
        <v>0.02515046296296296</v>
      </c>
    </row>
    <row r="17" spans="1:6" ht="12.75">
      <c r="A17" s="121" t="s">
        <v>817</v>
      </c>
      <c r="B17" s="114" t="str">
        <f>TEXT(A17,"[hh]:mm:ss,00")</f>
        <v>38.41</v>
      </c>
      <c r="C17" s="115" t="str">
        <f>LEFT(B17,5)</f>
        <v>38.41</v>
      </c>
      <c r="D17" s="116">
        <f>ABS(LEFT(C17,2))</f>
        <v>38</v>
      </c>
      <c r="E17" s="116">
        <f>ABS(RIGHT(C17,2))</f>
        <v>41</v>
      </c>
      <c r="F17" s="117">
        <f>TIME(0,D17,E17)</f>
        <v>0.026863425925925926</v>
      </c>
    </row>
    <row r="18" spans="1:6" ht="12.75">
      <c r="A18" s="120" t="s">
        <v>818</v>
      </c>
      <c r="B18" s="114" t="str">
        <f>TEXT(A18,"[hh]:mm:ss,00")</f>
        <v>38.59</v>
      </c>
      <c r="C18" s="115" t="str">
        <f>LEFT(B18,5)</f>
        <v>38.59</v>
      </c>
      <c r="D18" s="116">
        <f>ABS(LEFT(C18,2))</f>
        <v>38</v>
      </c>
      <c r="E18" s="116">
        <f>ABS(RIGHT(C18,2))</f>
        <v>59</v>
      </c>
      <c r="F18" s="117">
        <f>TIME(0,D18,E18)</f>
        <v>0.02707175925925926</v>
      </c>
    </row>
    <row r="19" spans="1:6" ht="12.75">
      <c r="A19" s="120" t="s">
        <v>819</v>
      </c>
      <c r="B19" s="114" t="str">
        <f>TEXT(A19,"[hh]:mm:ss,00")</f>
        <v>39.42</v>
      </c>
      <c r="C19" s="115" t="str">
        <f>LEFT(B19,5)</f>
        <v>39.42</v>
      </c>
      <c r="D19" s="116">
        <f>ABS(LEFT(C19,2))</f>
        <v>39</v>
      </c>
      <c r="E19" s="116">
        <f>ABS(RIGHT(C19,2))</f>
        <v>42</v>
      </c>
      <c r="F19" s="117">
        <f>TIME(0,D19,E19)</f>
        <v>0.027569444444444445</v>
      </c>
    </row>
    <row r="20" spans="1:6" ht="12.75">
      <c r="A20" s="120" t="s">
        <v>820</v>
      </c>
      <c r="B20" s="114" t="str">
        <f>TEXT(A20,"[hh]:mm:ss,00")</f>
        <v>40.27</v>
      </c>
      <c r="C20" s="115" t="str">
        <f>LEFT(B20,5)</f>
        <v>40.27</v>
      </c>
      <c r="D20" s="116">
        <f>ABS(LEFT(C20,2))</f>
        <v>40</v>
      </c>
      <c r="E20" s="116">
        <f>ABS(RIGHT(C20,2))</f>
        <v>27</v>
      </c>
      <c r="F20" s="117">
        <f>TIME(0,D20,E20)</f>
        <v>0.028090277777777777</v>
      </c>
    </row>
    <row r="21" spans="1:6" ht="12.75">
      <c r="A21" s="120" t="s">
        <v>821</v>
      </c>
      <c r="B21" s="114" t="str">
        <f>TEXT(A21,"[hh]:mm:ss,00")</f>
        <v>40.52</v>
      </c>
      <c r="C21" s="115" t="str">
        <f>LEFT(B21,5)</f>
        <v>40.52</v>
      </c>
      <c r="D21" s="116">
        <f>ABS(LEFT(C21,2))</f>
        <v>40</v>
      </c>
      <c r="E21" s="116">
        <f>ABS(RIGHT(C21,2))</f>
        <v>52</v>
      </c>
      <c r="F21" s="117">
        <f>TIME(0,D21,E21)</f>
        <v>0.02837962962962963</v>
      </c>
    </row>
    <row r="22" spans="1:6" ht="12.75">
      <c r="A22" s="121" t="s">
        <v>822</v>
      </c>
      <c r="B22" s="114" t="str">
        <f>TEXT(A22,"[hh]:mm:ss,00")</f>
        <v>41.43</v>
      </c>
      <c r="C22" s="115" t="str">
        <f>LEFT(B22,5)</f>
        <v>41.43</v>
      </c>
      <c r="D22" s="116">
        <f>ABS(LEFT(C22,2))</f>
        <v>41</v>
      </c>
      <c r="E22" s="116">
        <f>ABS(RIGHT(C22,2))</f>
        <v>43</v>
      </c>
      <c r="F22" s="117">
        <f>TIME(0,D22,E22)</f>
        <v>0.028969907407407406</v>
      </c>
    </row>
    <row r="23" spans="1:6" ht="12.75">
      <c r="A23" s="120" t="s">
        <v>823</v>
      </c>
      <c r="B23" s="114" t="str">
        <f>TEXT(A23,"[hh]:mm:ss,00")</f>
        <v>41.52</v>
      </c>
      <c r="C23" s="115" t="str">
        <f>LEFT(B23,5)</f>
        <v>41.52</v>
      </c>
      <c r="D23" s="116">
        <f>ABS(LEFT(C23,2))</f>
        <v>41</v>
      </c>
      <c r="E23" s="116">
        <f>ABS(RIGHT(C23,2))</f>
        <v>52</v>
      </c>
      <c r="F23" s="117">
        <f>TIME(0,D23,E23)</f>
        <v>0.029074074074074075</v>
      </c>
    </row>
    <row r="24" spans="1:6" ht="12.75">
      <c r="A24" s="121" t="s">
        <v>824</v>
      </c>
      <c r="B24" s="114" t="str">
        <f>TEXT(A24,"[hh]:mm:ss,00")</f>
        <v>42.33</v>
      </c>
      <c r="C24" s="115" t="str">
        <f>LEFT(B24,5)</f>
        <v>42.33</v>
      </c>
      <c r="D24" s="116">
        <f>ABS(LEFT(C24,2))</f>
        <v>42</v>
      </c>
      <c r="E24" s="116">
        <f>ABS(RIGHT(C24,2))</f>
        <v>33</v>
      </c>
      <c r="F24" s="117">
        <f>TIME(0,D24,E24)</f>
        <v>0.029548611111111112</v>
      </c>
    </row>
    <row r="25" spans="1:6" ht="12.75">
      <c r="A25" s="121" t="s">
        <v>825</v>
      </c>
      <c r="B25" s="114" t="str">
        <f>TEXT(A25,"[hh]:mm:ss,00")</f>
        <v>46.12</v>
      </c>
      <c r="C25" s="115" t="str">
        <f>LEFT(B25,5)</f>
        <v>46.12</v>
      </c>
      <c r="D25" s="116">
        <f>ABS(LEFT(C25,2))</f>
        <v>46</v>
      </c>
      <c r="E25" s="116">
        <f>ABS(RIGHT(C25,2))</f>
        <v>12</v>
      </c>
      <c r="F25" s="117">
        <f>TIME(0,D25,E25)</f>
        <v>0.03208333333333333</v>
      </c>
    </row>
    <row r="26" spans="1:6" ht="12.75">
      <c r="A26" s="122" t="s">
        <v>826</v>
      </c>
      <c r="B26" s="114" t="str">
        <f>TEXT(A26,"[hh]:mm:ss,00")</f>
        <v>33:58:00,00</v>
      </c>
      <c r="C26" s="115" t="str">
        <f>LEFT(B26,5)</f>
        <v>33:58</v>
      </c>
      <c r="D26" s="116">
        <f>ABS(LEFT(C26,2))</f>
        <v>33</v>
      </c>
      <c r="E26" s="116">
        <f>ABS(RIGHT(C26,2))</f>
        <v>58</v>
      </c>
      <c r="F26" s="117">
        <f>TIME(0,D26,E26)</f>
        <v>0.023587962962962963</v>
      </c>
    </row>
    <row r="27" spans="1:6" ht="12.75">
      <c r="A27" s="123" t="s">
        <v>827</v>
      </c>
      <c r="B27" s="114" t="str">
        <f>TEXT(A27,"[hh]:mm:ss,00")</f>
        <v>18:28:00,00</v>
      </c>
      <c r="C27" s="115" t="str">
        <f>LEFT(B27,5)</f>
        <v>18:28</v>
      </c>
      <c r="D27" s="116">
        <f>ABS(LEFT(C27,2))</f>
        <v>18</v>
      </c>
      <c r="E27" s="116">
        <f>ABS(RIGHT(C27,2))</f>
        <v>28</v>
      </c>
      <c r="F27" s="117">
        <f>TIME(0,D27,E27)</f>
        <v>0.012824074074074075</v>
      </c>
    </row>
    <row r="28" spans="1:6" ht="12.75">
      <c r="A28" s="120" t="s">
        <v>828</v>
      </c>
      <c r="B28" s="114" t="str">
        <f>TEXT(A28,"[hh]:mm:ss,00")</f>
        <v>19:01:00,00</v>
      </c>
      <c r="C28" s="115" t="str">
        <f>LEFT(B28,5)</f>
        <v>19:01</v>
      </c>
      <c r="D28" s="116">
        <f>ABS(LEFT(C28,2))</f>
        <v>19</v>
      </c>
      <c r="E28" s="116">
        <f>ABS(RIGHT(C28,2))</f>
        <v>1</v>
      </c>
      <c r="F28" s="117">
        <f>TIME(0,D28,E28)</f>
        <v>0.013206018518518518</v>
      </c>
    </row>
    <row r="29" spans="1:6" ht="12.75">
      <c r="A29" s="120" t="s">
        <v>829</v>
      </c>
      <c r="B29" s="114" t="str">
        <f>TEXT(A29,"[hh]:mm:ss,00")</f>
        <v>19:46:00,00</v>
      </c>
      <c r="C29" s="115" t="str">
        <f>LEFT(B29,5)</f>
        <v>19:46</v>
      </c>
      <c r="D29" s="116">
        <f>ABS(LEFT(C29,2))</f>
        <v>19</v>
      </c>
      <c r="E29" s="116">
        <f>ABS(RIGHT(C29,2))</f>
        <v>46</v>
      </c>
      <c r="F29" s="117">
        <f>TIME(0,D29,E29)</f>
        <v>0.013726851851851851</v>
      </c>
    </row>
    <row r="30" spans="1:6" ht="12.75">
      <c r="A30" s="120" t="s">
        <v>830</v>
      </c>
      <c r="B30" s="114" t="str">
        <f>TEXT(A30,"[hh]:mm:ss,00")</f>
        <v>20:04:00,00</v>
      </c>
      <c r="C30" s="115" t="str">
        <f>LEFT(B30,5)</f>
        <v>20:04</v>
      </c>
      <c r="D30" s="116">
        <f>ABS(LEFT(C30,2))</f>
        <v>20</v>
      </c>
      <c r="E30" s="116">
        <f>ABS(RIGHT(C30,2))</f>
        <v>4</v>
      </c>
      <c r="F30" s="117">
        <f>TIME(0,D30,E30)</f>
        <v>0.013935185185185186</v>
      </c>
    </row>
    <row r="31" spans="1:6" ht="12.75">
      <c r="A31" s="120" t="s">
        <v>831</v>
      </c>
      <c r="B31" s="114" t="str">
        <f>TEXT(A31,"[hh]:mm:ss,00")</f>
        <v>20:43:00,00</v>
      </c>
      <c r="C31" s="115" t="str">
        <f>LEFT(B31,5)</f>
        <v>20:43</v>
      </c>
      <c r="D31" s="116">
        <f>ABS(LEFT(C31,2))</f>
        <v>20</v>
      </c>
      <c r="E31" s="116">
        <f>ABS(RIGHT(C31,2))</f>
        <v>43</v>
      </c>
      <c r="F31" s="117">
        <f>TIME(0,D31,E31)</f>
        <v>0.014386574074074074</v>
      </c>
    </row>
    <row r="32" spans="1:6" ht="12.75">
      <c r="A32" s="120" t="s">
        <v>832</v>
      </c>
      <c r="B32" s="114" t="str">
        <f>TEXT(A32,"[hh]:mm:ss,00")</f>
        <v>21:29:00,00</v>
      </c>
      <c r="C32" s="115" t="str">
        <f>LEFT(B32,5)</f>
        <v>21:29</v>
      </c>
      <c r="D32" s="116">
        <f>ABS(LEFT(C32,2))</f>
        <v>21</v>
      </c>
      <c r="E32" s="116">
        <f>ABS(RIGHT(C32,2))</f>
        <v>29</v>
      </c>
      <c r="F32" s="117">
        <f>TIME(0,D32,E32)</f>
        <v>0.014918981481481481</v>
      </c>
    </row>
    <row r="33" spans="1:6" ht="12.75">
      <c r="A33" s="120" t="s">
        <v>833</v>
      </c>
      <c r="B33" s="114" t="str">
        <f>TEXT(A33,"[hh]:mm:ss,00")</f>
        <v>22:09:00,00</v>
      </c>
      <c r="C33" s="115" t="str">
        <f>LEFT(B33,5)</f>
        <v>22:09</v>
      </c>
      <c r="D33" s="116">
        <f>ABS(LEFT(C33,2))</f>
        <v>22</v>
      </c>
      <c r="E33" s="116">
        <f>ABS(RIGHT(C33,2))</f>
        <v>9</v>
      </c>
      <c r="F33" s="117">
        <f>TIME(0,D33,E33)</f>
        <v>0.015381944444444445</v>
      </c>
    </row>
    <row r="34" spans="1:6" ht="12.75">
      <c r="A34" s="120" t="s">
        <v>834</v>
      </c>
      <c r="B34" s="114" t="str">
        <f>TEXT(A34,"[hh]:mm:ss,00")</f>
        <v>23:20:00,00</v>
      </c>
      <c r="C34" s="115" t="str">
        <f>LEFT(B34,5)</f>
        <v>23:20</v>
      </c>
      <c r="D34" s="116">
        <f>ABS(LEFT(C34,2))</f>
        <v>23</v>
      </c>
      <c r="E34" s="116">
        <f>ABS(RIGHT(C34,2))</f>
        <v>20</v>
      </c>
      <c r="F34" s="117">
        <f>TIME(0,D34,E34)</f>
        <v>0.016203703703703703</v>
      </c>
    </row>
    <row r="35" spans="1:6" ht="12.75">
      <c r="A35" s="120" t="s">
        <v>835</v>
      </c>
      <c r="B35" s="114" t="str">
        <f>TEXT(A35,"[hh]:mm:ss,00")</f>
        <v>23:26:00,00</v>
      </c>
      <c r="C35" s="115" t="str">
        <f>LEFT(B35,5)</f>
        <v>23:26</v>
      </c>
      <c r="D35" s="116">
        <f>ABS(LEFT(C35,2))</f>
        <v>23</v>
      </c>
      <c r="E35" s="116">
        <f>ABS(RIGHT(C35,2))</f>
        <v>26</v>
      </c>
      <c r="F35" s="117">
        <f>TIME(0,D35,E35)</f>
        <v>0.016273148148148148</v>
      </c>
    </row>
    <row r="36" spans="1:6" ht="12.75">
      <c r="A36" s="120" t="s">
        <v>836</v>
      </c>
      <c r="B36" s="114" t="str">
        <f>TEXT(A36,"[hh]:mm:ss,00")</f>
        <v>23:37:00,00</v>
      </c>
      <c r="C36" s="115" t="str">
        <f>LEFT(B36,5)</f>
        <v>23:37</v>
      </c>
      <c r="D36" s="116">
        <f>ABS(LEFT(C36,2))</f>
        <v>23</v>
      </c>
      <c r="E36" s="116">
        <f>ABS(RIGHT(C36,2))</f>
        <v>37</v>
      </c>
      <c r="F36" s="117">
        <f>TIME(0,D36,E36)</f>
        <v>0.016400462962962964</v>
      </c>
    </row>
    <row r="37" spans="1:6" ht="12.75">
      <c r="A37" s="120" t="s">
        <v>837</v>
      </c>
      <c r="B37" s="114" t="str">
        <f>TEXT(A37,"[hh]:mm:ss,00")</f>
        <v>23:53:00,00</v>
      </c>
      <c r="C37" s="115" t="str">
        <f>LEFT(B37,5)</f>
        <v>23:53</v>
      </c>
      <c r="D37" s="116">
        <f>ABS(LEFT(C37,2))</f>
        <v>23</v>
      </c>
      <c r="E37" s="116">
        <f>ABS(RIGHT(C37,2))</f>
        <v>53</v>
      </c>
      <c r="F37" s="117">
        <f>TIME(0,D37,E37)</f>
        <v>0.016585648148148148</v>
      </c>
    </row>
    <row r="38" spans="1:6" ht="12.75">
      <c r="A38" s="120" t="s">
        <v>838</v>
      </c>
      <c r="B38" s="114" t="str">
        <f>TEXT(A38,"[hh]:mm:ss,00")</f>
        <v>25:57:00,00</v>
      </c>
      <c r="C38" s="115" t="str">
        <f>LEFT(B38,5)</f>
        <v>25:57</v>
      </c>
      <c r="D38" s="116">
        <f>ABS(LEFT(C38,2))</f>
        <v>25</v>
      </c>
      <c r="E38" s="116">
        <f>ABS(RIGHT(C38,2))</f>
        <v>57</v>
      </c>
      <c r="F38" s="117">
        <f>TIME(0,D38,E38)</f>
        <v>0.018020833333333333</v>
      </c>
    </row>
    <row r="39" spans="1:6" ht="12.75">
      <c r="A39" s="120" t="s">
        <v>839</v>
      </c>
      <c r="B39" s="114" t="str">
        <f>TEXT(A39,"[hh]:mm:ss,00")</f>
        <v>26:07:00,00</v>
      </c>
      <c r="C39" s="115" t="str">
        <f>LEFT(B39,5)</f>
        <v>26:07</v>
      </c>
      <c r="D39" s="116">
        <f>ABS(LEFT(C39,2))</f>
        <v>26</v>
      </c>
      <c r="E39" s="116">
        <f>ABS(RIGHT(C39,2))</f>
        <v>7</v>
      </c>
      <c r="F39" s="117">
        <f>TIME(0,D39,E39)</f>
        <v>0.018136574074074076</v>
      </c>
    </row>
    <row r="40" spans="1:6" ht="12.75">
      <c r="A40" s="120" t="s">
        <v>840</v>
      </c>
      <c r="B40" s="114" t="str">
        <f>TEXT(A40,"[hh]:mm:ss,00")</f>
        <v>43:34:00,00</v>
      </c>
      <c r="C40" s="115" t="str">
        <f>LEFT(B40,5)</f>
        <v>43:34</v>
      </c>
      <c r="D40" s="116">
        <f>ABS(LEFT(C40,2))</f>
        <v>43</v>
      </c>
      <c r="E40" s="116">
        <f>ABS(RIGHT(C40,2))</f>
        <v>34</v>
      </c>
      <c r="F40" s="117">
        <f>TIME(0,D40,E40)</f>
        <v>0.03025462962962963</v>
      </c>
    </row>
    <row r="41" spans="1:6" ht="12.75">
      <c r="A41" s="120" t="s">
        <v>841</v>
      </c>
      <c r="B41" s="114" t="str">
        <f>TEXT(A41,"[hh]:mm:ss,00")</f>
        <v>43:51:00,00</v>
      </c>
      <c r="C41" s="115" t="str">
        <f>LEFT(B41,5)</f>
        <v>43:51</v>
      </c>
      <c r="D41" s="116">
        <f>ABS(LEFT(C41,2))</f>
        <v>43</v>
      </c>
      <c r="E41" s="116">
        <f>ABS(RIGHT(C41,2))</f>
        <v>51</v>
      </c>
      <c r="F41" s="117">
        <f>TIME(0,D41,E41)</f>
        <v>0.03045138888888889</v>
      </c>
    </row>
    <row r="42" spans="1:6" ht="12.75">
      <c r="A42" s="120" t="s">
        <v>842</v>
      </c>
      <c r="B42" s="114" t="str">
        <f>TEXT(A42,"[hh]:mm:ss,00")</f>
        <v>45:12:00,00</v>
      </c>
      <c r="C42" s="115" t="str">
        <f>LEFT(B42,5)</f>
        <v>45:12</v>
      </c>
      <c r="D42" s="116">
        <f>ABS(LEFT(C42,2))</f>
        <v>45</v>
      </c>
      <c r="E42" s="116">
        <f>ABS(RIGHT(C42,2))</f>
        <v>12</v>
      </c>
      <c r="F42" s="117">
        <f>TIME(0,D42,E42)</f>
        <v>0.03138888888888889</v>
      </c>
    </row>
    <row r="43" spans="1:6" ht="12.75">
      <c r="A43" s="120" t="s">
        <v>843</v>
      </c>
      <c r="B43" s="114" t="str">
        <f>TEXT(A43,"[hh]:mm:ss,00")</f>
        <v>52:47:00,00</v>
      </c>
      <c r="C43" s="115" t="str">
        <f>LEFT(B43,5)</f>
        <v>52:47</v>
      </c>
      <c r="D43" s="116">
        <f>ABS(LEFT(C43,2))</f>
        <v>52</v>
      </c>
      <c r="E43" s="116">
        <f>ABS(RIGHT(C43,2))</f>
        <v>47</v>
      </c>
      <c r="F43" s="117">
        <f>TIME(0,D43,E43)</f>
        <v>0.03665509259259259</v>
      </c>
    </row>
    <row r="44" spans="1:6" ht="12.75">
      <c r="A44" s="120" t="s">
        <v>844</v>
      </c>
      <c r="B44" s="114" t="str">
        <f>TEXT(A44,"[hh]:mm:ss,00")</f>
        <v>32:37:00,00</v>
      </c>
      <c r="C44" s="115" t="str">
        <f>LEFT(B44,5)</f>
        <v>32:37</v>
      </c>
      <c r="D44" s="116">
        <f>ABS(LEFT(C44,2))</f>
        <v>32</v>
      </c>
      <c r="E44" s="116">
        <f>ABS(RIGHT(C44,2))</f>
        <v>37</v>
      </c>
      <c r="F44" s="117">
        <f>TIME(0,D44,E44)</f>
        <v>0.022650462962962963</v>
      </c>
    </row>
    <row r="45" spans="1:6" ht="12.75">
      <c r="A45" s="120" t="s">
        <v>845</v>
      </c>
      <c r="B45" s="114" t="str">
        <f>TEXT(A45,"[hh]:mm:ss,00")</f>
        <v>35:59:00,00</v>
      </c>
      <c r="C45" s="115" t="str">
        <f>LEFT(B45,5)</f>
        <v>35:59</v>
      </c>
      <c r="D45" s="116">
        <f>ABS(LEFT(C45,2))</f>
        <v>35</v>
      </c>
      <c r="E45" s="116">
        <f>ABS(RIGHT(C45,2))</f>
        <v>59</v>
      </c>
      <c r="F45" s="117">
        <f>TIME(0,D45,E45)</f>
        <v>0.024988425925925924</v>
      </c>
    </row>
    <row r="46" spans="1:6" ht="12.75">
      <c r="A46" s="120" t="s">
        <v>846</v>
      </c>
      <c r="B46" s="114" t="str">
        <f>TEXT(A46,"[hh]:mm:ss,00")</f>
        <v>36:01:00,00</v>
      </c>
      <c r="C46" s="115" t="str">
        <f>LEFT(B46,5)</f>
        <v>36:01</v>
      </c>
      <c r="D46" s="116">
        <f>ABS(LEFT(C46,2))</f>
        <v>36</v>
      </c>
      <c r="E46" s="116">
        <f>ABS(RIGHT(C46,2))</f>
        <v>1</v>
      </c>
      <c r="F46" s="117">
        <f>TIME(0,D46,E46)</f>
        <v>0.025011574074074075</v>
      </c>
    </row>
    <row r="47" spans="1:6" ht="12.75">
      <c r="A47" s="120" t="s">
        <v>847</v>
      </c>
      <c r="B47" s="114" t="str">
        <f>TEXT(A47,"[hh]:mm:ss,00")</f>
        <v>36:54:00,00</v>
      </c>
      <c r="C47" s="115" t="str">
        <f>LEFT(B47,5)</f>
        <v>36:54</v>
      </c>
      <c r="D47" s="116">
        <f>ABS(LEFT(C47,2))</f>
        <v>36</v>
      </c>
      <c r="E47" s="116">
        <f>ABS(RIGHT(C47,2))</f>
        <v>54</v>
      </c>
      <c r="F47" s="117">
        <f>TIME(0,D47,E47)</f>
        <v>0.025625</v>
      </c>
    </row>
    <row r="48" spans="1:6" ht="12.75">
      <c r="A48" s="120" t="s">
        <v>848</v>
      </c>
      <c r="B48" s="114" t="str">
        <f>TEXT(A48,"[hh]:mm:ss,00")</f>
        <v>37:09:00,00</v>
      </c>
      <c r="C48" s="115" t="str">
        <f>LEFT(B48,5)</f>
        <v>37:09</v>
      </c>
      <c r="D48" s="116">
        <f>ABS(LEFT(C48,2))</f>
        <v>37</v>
      </c>
      <c r="E48" s="116">
        <f>ABS(RIGHT(C48,2))</f>
        <v>9</v>
      </c>
      <c r="F48" s="117">
        <f>TIME(0,D48,E48)</f>
        <v>0.025798611111111112</v>
      </c>
    </row>
    <row r="49" spans="1:6" ht="12.75">
      <c r="A49" s="120" t="s">
        <v>849</v>
      </c>
      <c r="B49" s="114" t="str">
        <f>TEXT(A49,"[hh]:mm:ss,00")</f>
        <v>37:15:00,00</v>
      </c>
      <c r="C49" s="115" t="str">
        <f>LEFT(B49,5)</f>
        <v>37:15</v>
      </c>
      <c r="D49" s="116">
        <f>ABS(LEFT(C49,2))</f>
        <v>37</v>
      </c>
      <c r="E49" s="116">
        <f>ABS(RIGHT(C49,2))</f>
        <v>15</v>
      </c>
      <c r="F49" s="117">
        <f>TIME(0,D49,E49)</f>
        <v>0.025868055555555554</v>
      </c>
    </row>
    <row r="50" spans="1:6" ht="12.75">
      <c r="A50" s="120" t="s">
        <v>850</v>
      </c>
      <c r="B50" s="114" t="str">
        <f>TEXT(A50,"[hh]:mm:ss,00")</f>
        <v>37:37:00,00</v>
      </c>
      <c r="C50" s="115" t="str">
        <f>LEFT(B50,5)</f>
        <v>37:37</v>
      </c>
      <c r="D50" s="116">
        <f>ABS(LEFT(C50,2))</f>
        <v>37</v>
      </c>
      <c r="E50" s="116">
        <f>ABS(RIGHT(C50,2))</f>
        <v>37</v>
      </c>
      <c r="F50" s="117">
        <f>TIME(0,D50,E50)</f>
        <v>0.026122685185185186</v>
      </c>
    </row>
    <row r="51" spans="1:6" ht="12.75">
      <c r="A51" s="120" t="s">
        <v>851</v>
      </c>
      <c r="B51" s="114" t="str">
        <f>TEXT(A51,"[hh]:mm:ss,00")</f>
        <v>37:38:00,00</v>
      </c>
      <c r="C51" s="115" t="str">
        <f>LEFT(B51,5)</f>
        <v>37:38</v>
      </c>
      <c r="D51" s="116">
        <f>ABS(LEFT(C51,2))</f>
        <v>37</v>
      </c>
      <c r="E51" s="116">
        <f>ABS(RIGHT(C51,2))</f>
        <v>38</v>
      </c>
      <c r="F51" s="117">
        <f>TIME(0,D51,E51)</f>
        <v>0.02613425925925926</v>
      </c>
    </row>
    <row r="52" spans="1:6" ht="12.75">
      <c r="A52" s="120" t="s">
        <v>852</v>
      </c>
      <c r="B52" s="114" t="str">
        <f>TEXT(A52,"[hh]:mm:ss,00")</f>
        <v>40:29:00,00</v>
      </c>
      <c r="C52" s="115" t="str">
        <f>LEFT(B52,5)</f>
        <v>40:29</v>
      </c>
      <c r="D52" s="116">
        <f>ABS(LEFT(C52,2))</f>
        <v>40</v>
      </c>
      <c r="E52" s="116">
        <f>ABS(RIGHT(C52,2))</f>
        <v>29</v>
      </c>
      <c r="F52" s="117">
        <f>TIME(0,D52,E52)</f>
        <v>0.028113425925925927</v>
      </c>
    </row>
    <row r="53" spans="1:6" ht="12.75">
      <c r="A53" s="120" t="s">
        <v>853</v>
      </c>
      <c r="B53" s="114" t="str">
        <f>TEXT(A53,"[hh]:mm:ss,00")</f>
        <v>41:01:00,00</v>
      </c>
      <c r="C53" s="115" t="str">
        <f>LEFT(B53,5)</f>
        <v>41:01</v>
      </c>
      <c r="D53" s="116">
        <f>ABS(LEFT(C53,2))</f>
        <v>41</v>
      </c>
      <c r="E53" s="116">
        <f>ABS(RIGHT(C53,2))</f>
        <v>1</v>
      </c>
      <c r="F53" s="117">
        <f>TIME(0,D53,E53)</f>
        <v>0.028483796296296295</v>
      </c>
    </row>
    <row r="54" spans="1:6" ht="12.75">
      <c r="A54" s="120" t="s">
        <v>854</v>
      </c>
      <c r="B54" s="114" t="str">
        <f>TEXT(A54,"[hh]:mm:ss,00")</f>
        <v>41:04:00,00</v>
      </c>
      <c r="C54" s="115" t="str">
        <f>LEFT(B54,5)</f>
        <v>41:04</v>
      </c>
      <c r="D54" s="116">
        <f>ABS(LEFT(C54,2))</f>
        <v>41</v>
      </c>
      <c r="E54" s="116">
        <f>ABS(RIGHT(C54,2))</f>
        <v>4</v>
      </c>
      <c r="F54" s="117">
        <f>TIME(0,D54,E54)</f>
        <v>0.02851851851851852</v>
      </c>
    </row>
    <row r="55" spans="1:6" ht="12.75">
      <c r="A55" s="120" t="s">
        <v>855</v>
      </c>
      <c r="B55" s="114" t="str">
        <f>TEXT(A55,"[hh]:mm:ss,00")</f>
        <v>44:30:00,00</v>
      </c>
      <c r="C55" s="115" t="str">
        <f>LEFT(B55,5)</f>
        <v>44:30</v>
      </c>
      <c r="D55" s="116">
        <f>ABS(LEFT(C55,2))</f>
        <v>44</v>
      </c>
      <c r="E55" s="116">
        <f>ABS(RIGHT(C55,2))</f>
        <v>30</v>
      </c>
      <c r="F55" s="117">
        <f>TIME(0,D55,E55)</f>
        <v>0.03090277777777778</v>
      </c>
    </row>
    <row r="56" spans="1:6" ht="12.75">
      <c r="A56" s="120" t="s">
        <v>856</v>
      </c>
      <c r="B56" s="114" t="str">
        <f>TEXT(A56,"[hh]:mm:ss,00")</f>
        <v>45:24:00,00</v>
      </c>
      <c r="C56" s="115" t="str">
        <f>LEFT(B56,5)</f>
        <v>45:24</v>
      </c>
      <c r="D56" s="116">
        <f>ABS(LEFT(C56,2))</f>
        <v>45</v>
      </c>
      <c r="E56" s="116">
        <f>ABS(RIGHT(C56,2))</f>
        <v>24</v>
      </c>
      <c r="F56" s="117">
        <f>TIME(0,D56,E56)</f>
        <v>0.03152777777777778</v>
      </c>
    </row>
    <row r="57" spans="1:6" ht="12.75">
      <c r="A57" s="120">
        <v>1.9673611111111111</v>
      </c>
      <c r="B57" s="114" t="str">
        <f>TEXT(A57,"[hh]:mm:ss,00")</f>
        <v>47:13:00,00</v>
      </c>
      <c r="C57" s="115" t="str">
        <f>LEFT(B57,5)</f>
        <v>47:13</v>
      </c>
      <c r="D57" s="116">
        <f>ABS(LEFT(C57,2))</f>
        <v>47</v>
      </c>
      <c r="E57" s="116">
        <f>ABS(RIGHT(C57,2))</f>
        <v>13</v>
      </c>
      <c r="F57" s="117">
        <f>TIME(0,D57,E57)</f>
        <v>0.032789351851851854</v>
      </c>
    </row>
    <row r="58" spans="1:6" ht="12.75">
      <c r="A58" s="120">
        <v>1.9673611111111111</v>
      </c>
      <c r="B58" s="114" t="str">
        <f>TEXT(A58,"[hh]:mm:ss,00")</f>
        <v>47:13:00,00</v>
      </c>
      <c r="C58" s="115" t="str">
        <f>LEFT(B58,5)</f>
        <v>47:13</v>
      </c>
      <c r="D58" s="116">
        <f>ABS(LEFT(C58,2))</f>
        <v>47</v>
      </c>
      <c r="E58" s="116">
        <f>ABS(RIGHT(C58,2))</f>
        <v>13</v>
      </c>
      <c r="F58" s="117">
        <f>TIME(0,D58,E58)</f>
        <v>0.032789351851851854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55"/>
  <sheetViews>
    <sheetView view="pageBreakPreview" zoomScaleNormal="90" zoomScaleSheetLayoutView="100" workbookViewId="0" topLeftCell="A61">
      <selection activeCell="C20" activeCellId="1" sqref="A96:IV96 C20"/>
    </sheetView>
  </sheetViews>
  <sheetFormatPr defaultColWidth="9.00390625" defaultRowHeight="12.75"/>
  <cols>
    <col min="1" max="1" width="6.75390625" style="0" customWidth="1"/>
    <col min="2" max="2" width="6.125" style="0" customWidth="1"/>
    <col min="3" max="3" width="18.75390625" style="0" customWidth="1"/>
    <col min="4" max="4" width="13.375" style="0" customWidth="1"/>
    <col min="5" max="5" width="34.25390625" style="0" customWidth="1"/>
    <col min="6" max="6" width="6.50390625" style="1" customWidth="1"/>
    <col min="7" max="7" width="6.75390625" style="1" customWidth="1"/>
    <col min="8" max="8" width="7.75390625" style="1" customWidth="1"/>
    <col min="9" max="9" width="10.75390625" style="1" customWidth="1"/>
    <col min="10" max="10" width="5.25390625" style="1" customWidth="1"/>
    <col min="11" max="11" width="6.00390625" style="0" customWidth="1"/>
    <col min="12" max="12" width="6.75390625" style="0" customWidth="1"/>
    <col min="13" max="13" width="6.375" style="0" customWidth="1"/>
  </cols>
  <sheetData>
    <row r="1" spans="1:13" ht="12.75">
      <c r="A1" s="5" t="str">
        <f>Kategorie!A2</f>
        <v>6.z. ZBP – 25.12.2013 „Vánoční běh Elektrokov Znojmo“</v>
      </c>
      <c r="B1" s="6"/>
      <c r="C1" s="6"/>
      <c r="D1" s="6"/>
      <c r="E1" s="6"/>
      <c r="F1" s="7"/>
      <c r="G1" s="7"/>
      <c r="H1" s="7"/>
      <c r="I1" s="40">
        <f>Kategorie!I2</f>
        <v>10.58</v>
      </c>
      <c r="J1" s="8" t="str">
        <f>Kategorie!J2</f>
        <v>km</v>
      </c>
      <c r="K1" s="9"/>
      <c r="L1" s="9"/>
      <c r="M1" s="5"/>
    </row>
    <row r="2" spans="1:14" s="11" customFormat="1" ht="12.75">
      <c r="A2" s="10" t="s">
        <v>294</v>
      </c>
      <c r="F2" s="12"/>
      <c r="G2" s="12"/>
      <c r="H2" s="12"/>
      <c r="I2" s="42"/>
      <c r="J2" s="12"/>
      <c r="K2" s="13"/>
      <c r="L2" s="13"/>
      <c r="M2" s="13"/>
      <c r="N2"/>
    </row>
    <row r="3" spans="1:13" ht="12.75">
      <c r="A3" s="16" t="str">
        <f>Kategorie!A4</f>
        <v>Poř.</v>
      </c>
      <c r="B3" s="16" t="str">
        <f>Kategorie!B4</f>
        <v>St. číslo</v>
      </c>
      <c r="C3" s="17" t="str">
        <f>Kategorie!C4</f>
        <v>Příjmení</v>
      </c>
      <c r="D3" s="17" t="str">
        <f>Kategorie!D4</f>
        <v>Jméno</v>
      </c>
      <c r="E3" s="17" t="str">
        <f>Kategorie!E4</f>
        <v>Klub</v>
      </c>
      <c r="F3" s="18" t="str">
        <f>Kategorie!F4</f>
        <v>RN</v>
      </c>
      <c r="G3" s="18" t="str">
        <f>Kategorie!G4</f>
        <v>Kat.</v>
      </c>
      <c r="H3" s="18" t="s">
        <v>11</v>
      </c>
      <c r="I3" s="18" t="str">
        <f>Kategorie!I4</f>
        <v>Čas</v>
      </c>
      <c r="J3" s="18" t="str">
        <f>Kategorie!J4</f>
        <v>Body ZBP</v>
      </c>
      <c r="K3" s="16" t="str">
        <f>Kategorie!K4</f>
        <v>Čas na 1km</v>
      </c>
      <c r="L3" s="16" t="s">
        <v>295</v>
      </c>
      <c r="M3" s="16" t="s">
        <v>296</v>
      </c>
    </row>
    <row r="4" spans="1:13" ht="12.75">
      <c r="A4" s="43">
        <f>ROW(C1)</f>
        <v>1</v>
      </c>
      <c r="B4" s="44">
        <f>Kategorie!B6</f>
        <v>14</v>
      </c>
      <c r="C4" s="45" t="str">
        <f>Kategorie!C6</f>
        <v>Olejníček</v>
      </c>
      <c r="D4" s="45" t="str">
        <f>Kategorie!D6</f>
        <v>Lukáš</v>
      </c>
      <c r="E4" s="45" t="str">
        <f>Kategorie!E6</f>
        <v>Masaryk RUN</v>
      </c>
      <c r="F4" s="38">
        <f>Kategorie!F6</f>
        <v>1988</v>
      </c>
      <c r="G4" s="38" t="str">
        <f>Kategorie!G6</f>
        <v>MA</v>
      </c>
      <c r="H4" s="38" t="str">
        <f>Kategorie!H6</f>
        <v>MA</v>
      </c>
      <c r="I4" s="46">
        <f>Kategorie!I6</f>
        <v>0.023842592592592592</v>
      </c>
      <c r="J4" s="47">
        <f>Kategorie!J6</f>
        <v>30</v>
      </c>
      <c r="K4" s="34">
        <f>Kategorie!K6</f>
        <v>0.0022535531751032697</v>
      </c>
      <c r="L4" s="34">
        <f>I4-$I$4</f>
        <v>0</v>
      </c>
      <c r="M4" s="48">
        <f>ROUND((L4/K4*1000),0)</f>
        <v>0</v>
      </c>
    </row>
    <row r="5" spans="1:13" ht="12.75">
      <c r="A5" s="43">
        <f>ROW(C2)</f>
        <v>2</v>
      </c>
      <c r="B5" s="44">
        <f>Kategorie!B7</f>
        <v>7</v>
      </c>
      <c r="C5" s="45" t="str">
        <f>Kategorie!C7</f>
        <v>Čabala</v>
      </c>
      <c r="D5" s="45" t="str">
        <f>Kategorie!D7</f>
        <v>Vojtěch</v>
      </c>
      <c r="E5" s="45" t="str">
        <f>Kategorie!E7</f>
        <v>TJ Znojmo</v>
      </c>
      <c r="F5" s="38">
        <f>Kategorie!F7</f>
        <v>1993</v>
      </c>
      <c r="G5" s="38" t="str">
        <f>Kategorie!G7</f>
        <v>MA</v>
      </c>
      <c r="H5" s="38" t="str">
        <f>Kategorie!H7</f>
        <v>MA</v>
      </c>
      <c r="I5" s="46">
        <f>Kategorie!I7</f>
        <v>0.025520833333333333</v>
      </c>
      <c r="J5" s="47">
        <f>Kategorie!J7</f>
        <v>25</v>
      </c>
      <c r="K5" s="34">
        <f>Kategorie!K7</f>
        <v>0.0024121770636420918</v>
      </c>
      <c r="L5" s="34">
        <f>I5-$I$4</f>
        <v>0.0016782407407407406</v>
      </c>
      <c r="M5" s="48">
        <f>ROUND((L5/K5*1000),0)</f>
        <v>696</v>
      </c>
    </row>
    <row r="6" spans="1:13" ht="12.75">
      <c r="A6" s="43">
        <f>ROW(C3)</f>
        <v>3</v>
      </c>
      <c r="B6" s="44">
        <f>Kategorie!B8</f>
        <v>8</v>
      </c>
      <c r="C6" s="45" t="str">
        <f>Kategorie!C8</f>
        <v>Michalec</v>
      </c>
      <c r="D6" s="45" t="str">
        <f>Kategorie!D8</f>
        <v>Josef</v>
      </c>
      <c r="E6" s="45" t="str">
        <f>Kategorie!E8</f>
        <v>TJ Znojmo</v>
      </c>
      <c r="F6" s="38">
        <f>Kategorie!F8</f>
        <v>1976</v>
      </c>
      <c r="G6" s="38" t="str">
        <f>Kategorie!G8</f>
        <v>MA</v>
      </c>
      <c r="H6" s="38" t="str">
        <f>Kategorie!H8</f>
        <v>MA</v>
      </c>
      <c r="I6" s="46">
        <f>Kategorie!I8</f>
        <v>0.025578703703703704</v>
      </c>
      <c r="J6" s="47">
        <f>Kategorie!J8</f>
        <v>21</v>
      </c>
      <c r="K6" s="34">
        <f>Kategorie!K8</f>
        <v>0.0024176468529020514</v>
      </c>
      <c r="L6" s="34">
        <f>I6-$I$4</f>
        <v>0.0017361111111111119</v>
      </c>
      <c r="M6" s="48">
        <f>ROUND((L6/K6*1000),0)</f>
        <v>718</v>
      </c>
    </row>
    <row r="7" spans="1:13" ht="12.75">
      <c r="A7" s="43">
        <f>ROW(C4)</f>
        <v>4</v>
      </c>
      <c r="B7" s="44">
        <f>Kategorie!B103</f>
        <v>21</v>
      </c>
      <c r="C7" s="45" t="str">
        <f>Kategorie!C103</f>
        <v>Kratochvíl</v>
      </c>
      <c r="D7" s="45" t="str">
        <f>Kategorie!D103</f>
        <v>Pavel</v>
      </c>
      <c r="E7" s="45" t="str">
        <f>Kategorie!E103</f>
        <v>Sokol Kudíkov</v>
      </c>
      <c r="F7" s="38">
        <f>Kategorie!F103</f>
        <v>1960</v>
      </c>
      <c r="G7" s="38" t="str">
        <f>Kategorie!G103</f>
        <v>MC</v>
      </c>
      <c r="H7" s="38" t="str">
        <f>Kategorie!H103</f>
        <v>MC</v>
      </c>
      <c r="I7" s="46">
        <f>Kategorie!I103</f>
        <v>0.025787037037037035</v>
      </c>
      <c r="J7" s="47">
        <f>Kategorie!J103</f>
        <v>30</v>
      </c>
      <c r="K7" s="34">
        <f>Kategorie!K103</f>
        <v>0.002437338094237905</v>
      </c>
      <c r="L7" s="34">
        <f>I7-$I$4</f>
        <v>0.001944444444444443</v>
      </c>
      <c r="M7" s="48">
        <f>ROUND((L7/K7*1000),0)</f>
        <v>798</v>
      </c>
    </row>
    <row r="8" spans="1:13" ht="12.75">
      <c r="A8" s="43">
        <f>ROW(C5)</f>
        <v>5</v>
      </c>
      <c r="B8" s="44">
        <f>Kategorie!B9</f>
        <v>3</v>
      </c>
      <c r="C8" s="45" t="str">
        <f>Kategorie!C9</f>
        <v>Nováček</v>
      </c>
      <c r="D8" s="45" t="str">
        <f>Kategorie!D9</f>
        <v>Tomáš</v>
      </c>
      <c r="E8" s="45" t="str">
        <f>Kategorie!E9</f>
        <v>TJ Spartak Třebíč</v>
      </c>
      <c r="F8" s="38">
        <f>Kategorie!F9</f>
        <v>1983</v>
      </c>
      <c r="G8" s="38" t="str">
        <f>Kategorie!G9</f>
        <v>MA</v>
      </c>
      <c r="H8" s="38" t="str">
        <f>Kategorie!H9</f>
        <v>MA</v>
      </c>
      <c r="I8" s="46">
        <f>Kategorie!I9</f>
        <v>0.02736111111111111</v>
      </c>
      <c r="J8" s="47">
        <f>Kategorie!J9</f>
        <v>18</v>
      </c>
      <c r="K8" s="34">
        <f>Kategorie!K9</f>
        <v>0.0025861163621088007</v>
      </c>
      <c r="L8" s="34">
        <f>I8-$I$4</f>
        <v>0.003518518518518518</v>
      </c>
      <c r="M8" s="48">
        <f>ROUND((L8/K8*1000),0)</f>
        <v>1361</v>
      </c>
    </row>
    <row r="9" spans="1:13" ht="12.75">
      <c r="A9" s="43">
        <f>ROW(C6)</f>
        <v>6</v>
      </c>
      <c r="B9" s="44">
        <f>Kategorie!B10</f>
        <v>6</v>
      </c>
      <c r="C9" s="45" t="str">
        <f>Kategorie!C10</f>
        <v>Vala</v>
      </c>
      <c r="D9" s="45" t="str">
        <f>Kategorie!D10</f>
        <v>Robert</v>
      </c>
      <c r="E9" s="45" t="str">
        <f>Kategorie!E10</f>
        <v>TJ Znojmo</v>
      </c>
      <c r="F9" s="38">
        <f>Kategorie!F10</f>
        <v>1977</v>
      </c>
      <c r="G9" s="38" t="str">
        <f>Kategorie!G10</f>
        <v>MA</v>
      </c>
      <c r="H9" s="38" t="str">
        <f>Kategorie!H10</f>
        <v>MA</v>
      </c>
      <c r="I9" s="46">
        <f>Kategorie!I10</f>
        <v>0.027870370370370372</v>
      </c>
      <c r="J9" s="47">
        <f>Kategorie!J10</f>
        <v>16</v>
      </c>
      <c r="K9" s="34">
        <f>Kategorie!K10</f>
        <v>0.0026342505075964435</v>
      </c>
      <c r="L9" s="34">
        <f>I9-$I$4</f>
        <v>0.004027777777777779</v>
      </c>
      <c r="M9" s="48">
        <f>ROUND((L9/K9*1000),0)</f>
        <v>1529</v>
      </c>
    </row>
    <row r="10" spans="1:13" ht="12.75">
      <c r="A10" s="43">
        <f>ROW(C7)</f>
        <v>7</v>
      </c>
      <c r="B10" s="44">
        <f>Kategorie!B11</f>
        <v>146</v>
      </c>
      <c r="C10" s="45" t="str">
        <f>Kategorie!C11</f>
        <v>Horák</v>
      </c>
      <c r="D10" s="45" t="str">
        <f>Kategorie!D11</f>
        <v>Petr</v>
      </c>
      <c r="E10" s="45" t="str">
        <f>Kategorie!E11</f>
        <v>SOKOL PRŠTICE</v>
      </c>
      <c r="F10" s="38">
        <f>Kategorie!F11</f>
        <v>1976</v>
      </c>
      <c r="G10" s="38" t="str">
        <f>Kategorie!G11</f>
        <v>MA</v>
      </c>
      <c r="H10" s="38" t="str">
        <f>Kategorie!H11</f>
        <v>MA</v>
      </c>
      <c r="I10" s="46">
        <f>Kategorie!I11</f>
        <v>0.028217592592592593</v>
      </c>
      <c r="J10" s="47">
        <f>Kategorie!J11</f>
        <v>15</v>
      </c>
      <c r="K10" s="34">
        <f>Kategorie!K11</f>
        <v>0.0026670692431562</v>
      </c>
      <c r="L10" s="34">
        <f>I10-$I$4</f>
        <v>0.004375</v>
      </c>
      <c r="M10" s="48">
        <f>ROUND((L10/K10*1000),0)</f>
        <v>1640</v>
      </c>
    </row>
    <row r="11" spans="1:13" ht="12.75">
      <c r="A11" s="43">
        <f>ROW(C8)</f>
        <v>8</v>
      </c>
      <c r="B11" s="44">
        <f>Kategorie!B12</f>
        <v>139</v>
      </c>
      <c r="C11" s="45" t="str">
        <f>Kategorie!C12</f>
        <v>Toman</v>
      </c>
      <c r="D11" s="45" t="str">
        <f>Kategorie!D12</f>
        <v>Jakub</v>
      </c>
      <c r="E11" s="45" t="str">
        <f>Kategorie!E12</f>
        <v>SK Blue Divers</v>
      </c>
      <c r="F11" s="38">
        <f>Kategorie!F12</f>
        <v>1985</v>
      </c>
      <c r="G11" s="38" t="str">
        <f>Kategorie!G12</f>
        <v>MA</v>
      </c>
      <c r="H11" s="38" t="str">
        <f>Kategorie!H12</f>
        <v>MA</v>
      </c>
      <c r="I11" s="46">
        <f>Kategorie!I12</f>
        <v>0.028287037037037038</v>
      </c>
      <c r="J11" s="47">
        <f>Kategorie!J12</f>
        <v>14</v>
      </c>
      <c r="K11" s="34">
        <f>Kategorie!K12</f>
        <v>0.002673632990268151</v>
      </c>
      <c r="L11" s="34">
        <f>I11-$I$4</f>
        <v>0.004444444444444445</v>
      </c>
      <c r="M11" s="48">
        <f>ROUND((L11/K11*1000),0)</f>
        <v>1662</v>
      </c>
    </row>
    <row r="12" spans="1:13" ht="12.75">
      <c r="A12" s="43">
        <f>ROW(C9)</f>
        <v>9</v>
      </c>
      <c r="B12" s="44">
        <f>Kategorie!B13</f>
        <v>10</v>
      </c>
      <c r="C12" s="45" t="str">
        <f>Kategorie!C13</f>
        <v>Hrubý</v>
      </c>
      <c r="D12" s="45" t="str">
        <f>Kategorie!D13</f>
        <v>Josef</v>
      </c>
      <c r="E12" s="45" t="str">
        <f>Kategorie!E13</f>
        <v>TJ Znojmo</v>
      </c>
      <c r="F12" s="38">
        <f>Kategorie!F13</f>
        <v>1992</v>
      </c>
      <c r="G12" s="38" t="str">
        <f>Kategorie!G13</f>
        <v>MA</v>
      </c>
      <c r="H12" s="38" t="str">
        <f>Kategorie!H13</f>
        <v>MA</v>
      </c>
      <c r="I12" s="46">
        <f>Kategorie!I13</f>
        <v>0.02851851851851852</v>
      </c>
      <c r="J12" s="47">
        <f>Kategorie!J13</f>
        <v>13</v>
      </c>
      <c r="K12" s="34">
        <f>Kategorie!K13</f>
        <v>0.0026955121473079885</v>
      </c>
      <c r="L12" s="34">
        <f>I12-$I$4</f>
        <v>0.004675925925925927</v>
      </c>
      <c r="M12" s="48">
        <f>ROUND((L12/K12*1000),0)</f>
        <v>1735</v>
      </c>
    </row>
    <row r="13" spans="1:13" ht="12.75">
      <c r="A13" s="43">
        <f>ROW(C10)</f>
        <v>10</v>
      </c>
      <c r="B13" s="44">
        <f>Kategorie!B14</f>
        <v>125</v>
      </c>
      <c r="C13" s="45" t="str">
        <f>Kategorie!C14</f>
        <v>Vajčner</v>
      </c>
      <c r="D13" s="45" t="str">
        <f>Kategorie!D14</f>
        <v>Martin</v>
      </c>
      <c r="E13" s="45" t="str">
        <f>Kategorie!E14</f>
        <v>Znovín Znojmo</v>
      </c>
      <c r="F13" s="38">
        <f>Kategorie!F14</f>
        <v>1986</v>
      </c>
      <c r="G13" s="38" t="str">
        <f>Kategorie!G14</f>
        <v>MA</v>
      </c>
      <c r="H13" s="38" t="str">
        <f>Kategorie!H14</f>
        <v>MA</v>
      </c>
      <c r="I13" s="46">
        <f>Kategorie!I14</f>
        <v>0.028622685185185185</v>
      </c>
      <c r="J13" s="47">
        <f>Kategorie!J14</f>
        <v>12</v>
      </c>
      <c r="K13" s="34">
        <f>Kategorie!K14</f>
        <v>0.0027053577679759153</v>
      </c>
      <c r="L13" s="34">
        <f>I13-$I$4</f>
        <v>0.004780092592592593</v>
      </c>
      <c r="M13" s="48">
        <f>ROUND((L13/K13*1000),0)</f>
        <v>1767</v>
      </c>
    </row>
    <row r="14" spans="1:13" ht="12.75">
      <c r="A14" s="43">
        <f>ROW(C11)</f>
        <v>11</v>
      </c>
      <c r="B14" s="44">
        <f>Kategorie!B15</f>
        <v>15</v>
      </c>
      <c r="C14" s="45" t="str">
        <f>Kategorie!C15</f>
        <v>Dokulil</v>
      </c>
      <c r="D14" s="45" t="str">
        <f>Kategorie!D15</f>
        <v>Lukáš</v>
      </c>
      <c r="E14" s="45" t="str">
        <f>Kategorie!E15</f>
        <v>TJ Spartak Třebíč</v>
      </c>
      <c r="F14" s="38">
        <f>Kategorie!F15</f>
        <v>1991</v>
      </c>
      <c r="G14" s="38" t="str">
        <f>Kategorie!G15</f>
        <v>MA</v>
      </c>
      <c r="H14" s="38" t="str">
        <f>Kategorie!H15</f>
        <v>MA</v>
      </c>
      <c r="I14" s="46">
        <f>Kategorie!I15</f>
        <v>0.028715277777777777</v>
      </c>
      <c r="J14" s="47">
        <f>Kategorie!J15</f>
        <v>11</v>
      </c>
      <c r="K14" s="34">
        <f>Kategorie!K15</f>
        <v>0.0027141094307918502</v>
      </c>
      <c r="L14" s="34">
        <f>I14-$I$4</f>
        <v>0.004872685185185185</v>
      </c>
      <c r="M14" s="48">
        <f>ROUND((L14/K14*1000),0)</f>
        <v>1795</v>
      </c>
    </row>
    <row r="15" spans="1:13" ht="12.75">
      <c r="A15" s="43">
        <f>ROW(C12)</f>
        <v>12</v>
      </c>
      <c r="B15" s="44">
        <f>Kategorie!B132</f>
        <v>20</v>
      </c>
      <c r="C15" s="45" t="str">
        <f>Kategorie!C132</f>
        <v>Motin</v>
      </c>
      <c r="D15" s="45" t="str">
        <f>Kategorie!D132</f>
        <v>Shmuel</v>
      </c>
      <c r="E15" s="45" t="str">
        <f>Kategorie!E132</f>
        <v>TJ Znojmo</v>
      </c>
      <c r="F15" s="38">
        <f>Kategorie!F132</f>
        <v>1996</v>
      </c>
      <c r="G15" s="38" t="str">
        <f>Kategorie!G132</f>
        <v>MF</v>
      </c>
      <c r="H15" s="38" t="str">
        <f>Kategorie!H132</f>
        <v>MA</v>
      </c>
      <c r="I15" s="46">
        <f>Kategorie!I132</f>
        <v>0.02877314814814815</v>
      </c>
      <c r="J15" s="47">
        <f>Kategorie!J132</f>
        <v>10</v>
      </c>
      <c r="K15" s="34">
        <f>Kategorie!K132</f>
        <v>0.00271957922005181</v>
      </c>
      <c r="L15" s="34">
        <f>I15-$I$4</f>
        <v>0.004930555555555556</v>
      </c>
      <c r="M15" s="48">
        <f>ROUND((L15/K15*1000),0)</f>
        <v>1813</v>
      </c>
    </row>
    <row r="16" spans="1:13" ht="12.75">
      <c r="A16" s="43">
        <f>ROW(C13)</f>
        <v>13</v>
      </c>
      <c r="B16" s="44">
        <f>Kategorie!B16</f>
        <v>48</v>
      </c>
      <c r="C16" s="45" t="str">
        <f>Kategorie!C16</f>
        <v>Čech</v>
      </c>
      <c r="D16" s="45" t="str">
        <f>Kategorie!D16</f>
        <v>Vladimír</v>
      </c>
      <c r="E16" s="45" t="str">
        <f>Kategorie!E16</f>
        <v>Vitonice Čáp</v>
      </c>
      <c r="F16" s="38">
        <f>Kategorie!F16</f>
        <v>1983</v>
      </c>
      <c r="G16" s="38" t="str">
        <f>Kategorie!G16</f>
        <v>MA</v>
      </c>
      <c r="H16" s="38" t="str">
        <f>Kategorie!H16</f>
        <v>MA</v>
      </c>
      <c r="I16" s="46">
        <f>Kategorie!I16</f>
        <v>0.029189814814814814</v>
      </c>
      <c r="J16" s="47">
        <f>Kategorie!J16</f>
        <v>9</v>
      </c>
      <c r="K16" s="34">
        <f>Kategorie!K16</f>
        <v>0.0027589617027235173</v>
      </c>
      <c r="L16" s="34">
        <f>I16-$I$4</f>
        <v>0.005347222222222222</v>
      </c>
      <c r="M16" s="48">
        <f>ROUND((L16/K16*1000),0)</f>
        <v>1938</v>
      </c>
    </row>
    <row r="17" spans="1:13" ht="12.75">
      <c r="A17" s="43">
        <f>ROW(C14)</f>
        <v>14</v>
      </c>
      <c r="B17" s="44">
        <f>Kategorie!B17</f>
        <v>12</v>
      </c>
      <c r="C17" s="45" t="str">
        <f>Kategorie!C17</f>
        <v>Verčimák</v>
      </c>
      <c r="D17" s="45" t="str">
        <f>Kategorie!D17</f>
        <v>Miroslav</v>
      </c>
      <c r="E17" s="45" t="str">
        <f>Kategorie!E17</f>
        <v>SPZ Únanov Malé Losolosy</v>
      </c>
      <c r="F17" s="38">
        <f>Kategorie!F17</f>
        <v>1977</v>
      </c>
      <c r="G17" s="38" t="str">
        <f>Kategorie!G17</f>
        <v>MA</v>
      </c>
      <c r="H17" s="38" t="str">
        <f>Kategorie!H17</f>
        <v>MA</v>
      </c>
      <c r="I17" s="46">
        <f>Kategorie!I17</f>
        <v>0.029282407407407406</v>
      </c>
      <c r="J17" s="47">
        <f>Kategorie!J16</f>
        <v>9</v>
      </c>
      <c r="K17" s="34">
        <f>Kategorie!K17</f>
        <v>0.002767713365539452</v>
      </c>
      <c r="L17" s="34">
        <f>I17-$I$4</f>
        <v>0.005439814814814814</v>
      </c>
      <c r="M17" s="48">
        <f>ROUND((L17/K17*1000),0)</f>
        <v>1965</v>
      </c>
    </row>
    <row r="18" spans="1:13" ht="12.75">
      <c r="A18" s="43">
        <f>ROW(C15)</f>
        <v>15</v>
      </c>
      <c r="B18" s="44">
        <f>Kategorie!B78</f>
        <v>143</v>
      </c>
      <c r="C18" s="45" t="str">
        <f>Kategorie!C78</f>
        <v>Vojtěch</v>
      </c>
      <c r="D18" s="45" t="str">
        <f>Kategorie!D78</f>
        <v>Petr</v>
      </c>
      <c r="E18" s="45" t="str">
        <f>Kategorie!E78</f>
        <v>Znojmo</v>
      </c>
      <c r="F18" s="38">
        <f>Kategorie!F78</f>
        <v>1971</v>
      </c>
      <c r="G18" s="38" t="str">
        <f>Kategorie!G78</f>
        <v>MB</v>
      </c>
      <c r="H18" s="38" t="str">
        <f>Kategorie!H78</f>
        <v>MB</v>
      </c>
      <c r="I18" s="46">
        <f>Kategorie!I78</f>
        <v>0.02949074074074074</v>
      </c>
      <c r="J18" s="47">
        <f>Kategorie!J78</f>
        <v>30</v>
      </c>
      <c r="K18" s="34">
        <f>Kategorie!K78</f>
        <v>0.0027874046068753064</v>
      </c>
      <c r="L18" s="34">
        <f>I18-$I$4</f>
        <v>0.005648148148148149</v>
      </c>
      <c r="M18" s="48">
        <f>ROUND((L18/K18*1000),0)</f>
        <v>2026</v>
      </c>
    </row>
    <row r="19" spans="1:13" ht="12.75">
      <c r="A19" s="43">
        <f>ROW(C16)</f>
        <v>16</v>
      </c>
      <c r="B19" s="44">
        <f>Kategorie!B144</f>
        <v>18</v>
      </c>
      <c r="C19" s="45" t="str">
        <f>Kategorie!C144</f>
        <v>Grabner</v>
      </c>
      <c r="D19" s="45" t="str">
        <f>Kategorie!D144</f>
        <v>Sophie</v>
      </c>
      <c r="E19" s="45" t="str">
        <f>Kategorie!E144</f>
        <v>LC Waldvieriel</v>
      </c>
      <c r="F19" s="38">
        <f>Kategorie!F144</f>
        <v>1998</v>
      </c>
      <c r="G19" s="38" t="str">
        <f>Kategorie!G144</f>
        <v>ŽA</v>
      </c>
      <c r="H19" s="38" t="str">
        <f>Kategorie!H144</f>
        <v>ŽA</v>
      </c>
      <c r="I19" s="46">
        <f>Kategorie!I144</f>
        <v>0.029594907407407407</v>
      </c>
      <c r="J19" s="47">
        <f>Kategorie!J144</f>
        <v>30</v>
      </c>
      <c r="K19" s="34">
        <f>Kategorie!K144</f>
        <v>0.002797250227543233</v>
      </c>
      <c r="L19" s="34">
        <f>I19-$I$4</f>
        <v>0.005752314814814814</v>
      </c>
      <c r="M19" s="48">
        <f>ROUND((L19/K19*1000),0)</f>
        <v>2056</v>
      </c>
    </row>
    <row r="20" spans="1:13" ht="12.75">
      <c r="A20" s="43">
        <f>ROW(C17)</f>
        <v>17</v>
      </c>
      <c r="B20" s="44">
        <f>Kategorie!B79</f>
        <v>74</v>
      </c>
      <c r="C20" s="45" t="str">
        <f>Kategorie!C79</f>
        <v>Fantal</v>
      </c>
      <c r="D20" s="45" t="str">
        <f>Kategorie!D79</f>
        <v>Zbyněk</v>
      </c>
      <c r="E20" s="45" t="str">
        <f>Kategorie!E79</f>
        <v>Únanov</v>
      </c>
      <c r="F20" s="38">
        <f>Kategorie!F79</f>
        <v>1972</v>
      </c>
      <c r="G20" s="38" t="str">
        <f>Kategorie!G79</f>
        <v>MB</v>
      </c>
      <c r="H20" s="38" t="str">
        <f>Kategorie!H79</f>
        <v>MB</v>
      </c>
      <c r="I20" s="46">
        <f>Kategorie!I79</f>
        <v>0.029907407407407407</v>
      </c>
      <c r="J20" s="47">
        <f>Kategorie!J79</f>
        <v>25</v>
      </c>
      <c r="K20" s="34">
        <f>Kategorie!K79</f>
        <v>0.0028267870895470138</v>
      </c>
      <c r="L20" s="34">
        <f>I20-$I$4</f>
        <v>0.0060648148148148145</v>
      </c>
      <c r="M20" s="48">
        <f>ROUND((L20/K20*1000),0)</f>
        <v>2145</v>
      </c>
    </row>
    <row r="21" spans="1:13" ht="12.75">
      <c r="A21" s="43">
        <f>ROW(C18)</f>
        <v>18</v>
      </c>
      <c r="B21" s="44">
        <f>Kategorie!B18</f>
        <v>50</v>
      </c>
      <c r="C21" s="45" t="str">
        <f>Kategorie!C18</f>
        <v>Čermák</v>
      </c>
      <c r="D21" s="45" t="str">
        <f>Kategorie!D18</f>
        <v>Bedřich</v>
      </c>
      <c r="E21" s="45" t="str">
        <f>Kategorie!E18</f>
        <v>ATLETIC Třebíč</v>
      </c>
      <c r="F21" s="38">
        <f>Kategorie!F18</f>
        <v>1974</v>
      </c>
      <c r="G21" s="38" t="str">
        <f>Kategorie!G18</f>
        <v>MA</v>
      </c>
      <c r="H21" s="38" t="str">
        <f>Kategorie!H18</f>
        <v>MA</v>
      </c>
      <c r="I21" s="46">
        <f>Kategorie!I18</f>
        <v>0.030081018518518517</v>
      </c>
      <c r="J21" s="47">
        <f>Kategorie!J17</f>
        <v>8</v>
      </c>
      <c r="K21" s="34">
        <f>Kategorie!K18</f>
        <v>0.002843196457326892</v>
      </c>
      <c r="L21" s="34">
        <f>I21-$I$4</f>
        <v>0.006238425925925925</v>
      </c>
      <c r="M21" s="48">
        <f>ROUND((L21/K21*1000),0)</f>
        <v>2194</v>
      </c>
    </row>
    <row r="22" spans="1:13" ht="12.75">
      <c r="A22" s="43">
        <f>ROW(C19)</f>
        <v>19</v>
      </c>
      <c r="B22" s="44">
        <f>Kategorie!B19</f>
        <v>11</v>
      </c>
      <c r="C22" s="45" t="str">
        <f>Kategorie!C19</f>
        <v>Verčimák</v>
      </c>
      <c r="D22" s="45" t="str">
        <f>Kategorie!D19</f>
        <v>Libor</v>
      </c>
      <c r="E22" s="45" t="str">
        <f>Kategorie!E19</f>
        <v>Atlanta Znojmo</v>
      </c>
      <c r="F22" s="38">
        <f>Kategorie!F19</f>
        <v>1976</v>
      </c>
      <c r="G22" s="38" t="str">
        <f>Kategorie!G19</f>
        <v>MA</v>
      </c>
      <c r="H22" s="38" t="str">
        <f>Kategorie!H19</f>
        <v>MA</v>
      </c>
      <c r="I22" s="46">
        <f>Kategorie!I19</f>
        <v>0.03033564814814815</v>
      </c>
      <c r="J22" s="47">
        <f>Kategorie!J18</f>
        <v>7</v>
      </c>
      <c r="K22" s="34">
        <f>Kategorie!K19</f>
        <v>0.0028672635300707136</v>
      </c>
      <c r="L22" s="34">
        <f>I22-$I$4</f>
        <v>0.0064930555555555575</v>
      </c>
      <c r="M22" s="48">
        <f>ROUND((L22/K22*1000),0)</f>
        <v>2265</v>
      </c>
    </row>
    <row r="23" spans="1:13" ht="12.75">
      <c r="A23" s="43">
        <f>ROW(C20)</f>
        <v>20</v>
      </c>
      <c r="B23" s="44">
        <f>Kategorie!B133</f>
        <v>28</v>
      </c>
      <c r="C23" s="45" t="str">
        <f>Kategorie!C133</f>
        <v>Tinka</v>
      </c>
      <c r="D23" s="45" t="str">
        <f>Kategorie!D133</f>
        <v>Petr</v>
      </c>
      <c r="E23" s="45" t="str">
        <f>Kategorie!E133</f>
        <v>-</v>
      </c>
      <c r="F23" s="38">
        <f>Kategorie!F133</f>
        <v>1997</v>
      </c>
      <c r="G23" s="38" t="str">
        <f>Kategorie!G133</f>
        <v>MF</v>
      </c>
      <c r="H23" s="38" t="str">
        <f>Kategorie!H133</f>
        <v>MA</v>
      </c>
      <c r="I23" s="46">
        <f>Kategorie!I133</f>
        <v>0.030601851851851852</v>
      </c>
      <c r="J23" s="47">
        <f>Kategorie!J133</f>
        <v>5</v>
      </c>
      <c r="K23" s="34">
        <f>Kategorie!K133</f>
        <v>0.002892424560666527</v>
      </c>
      <c r="L23" s="34">
        <f>I23-$I$4</f>
        <v>0.00675925925925926</v>
      </c>
      <c r="M23" s="48">
        <f>ROUND((L23/K23*1000),0)</f>
        <v>2337</v>
      </c>
    </row>
    <row r="24" spans="1:13" ht="12.75">
      <c r="A24" s="43">
        <f>ROW(C21)</f>
        <v>21</v>
      </c>
      <c r="B24" s="44">
        <f>Kategorie!B20</f>
        <v>148</v>
      </c>
      <c r="C24" s="45" t="str">
        <f>Kategorie!C20</f>
        <v>Kučera</v>
      </c>
      <c r="D24" s="45" t="str">
        <f>Kategorie!D20</f>
        <v>Jan</v>
      </c>
      <c r="E24" s="45" t="str">
        <f>Kategorie!E20</f>
        <v>TK Moravské Budějovice</v>
      </c>
      <c r="F24" s="38">
        <f>Kategorie!F20</f>
        <v>1981</v>
      </c>
      <c r="G24" s="38" t="str">
        <f>Kategorie!G20</f>
        <v>MA</v>
      </c>
      <c r="H24" s="38" t="str">
        <f>Kategorie!H20</f>
        <v>MA</v>
      </c>
      <c r="I24" s="46">
        <f>Kategorie!I20</f>
        <v>0.030775462962962963</v>
      </c>
      <c r="J24" s="47">
        <f>Kategorie!J19</f>
        <v>6</v>
      </c>
      <c r="K24" s="34">
        <f>Kategorie!K20</f>
        <v>0.002908833928446405</v>
      </c>
      <c r="L24" s="34">
        <f>I24-$I$4</f>
        <v>0.0069328703703703705</v>
      </c>
      <c r="M24" s="48">
        <f>ROUND((L24/K24*1000),0)</f>
        <v>2383</v>
      </c>
    </row>
    <row r="25" spans="1:13" ht="12.75">
      <c r="A25" s="43">
        <f>ROW(C22)</f>
        <v>22</v>
      </c>
      <c r="B25" s="44">
        <f>Kategorie!B21</f>
        <v>1</v>
      </c>
      <c r="C25" s="45" t="str">
        <f>Kategorie!C21</f>
        <v>Mahel</v>
      </c>
      <c r="D25" s="45" t="str">
        <f>Kategorie!D21</f>
        <v>Tadeáš</v>
      </c>
      <c r="E25" s="45" t="str">
        <f>Kategorie!E21</f>
        <v>Třebíč</v>
      </c>
      <c r="F25" s="38">
        <f>Kategorie!F21</f>
        <v>1989</v>
      </c>
      <c r="G25" s="38" t="str">
        <f>Kategorie!G21</f>
        <v>MA</v>
      </c>
      <c r="H25" s="38" t="str">
        <f>Kategorie!H21</f>
        <v>MA</v>
      </c>
      <c r="I25" s="46">
        <f>Kategorie!I21</f>
        <v>0.03107638888888889</v>
      </c>
      <c r="J25" s="47">
        <f>Kategorie!J133</f>
        <v>5</v>
      </c>
      <c r="K25" s="34">
        <f>Kategorie!K21</f>
        <v>0.002937276832598194</v>
      </c>
      <c r="L25" s="34">
        <f>I25-$I$4</f>
        <v>0.007233796296296297</v>
      </c>
      <c r="M25" s="48">
        <f>ROUND((L25/K25*1000),0)</f>
        <v>2463</v>
      </c>
    </row>
    <row r="26" spans="1:13" ht="12.75">
      <c r="A26" s="43">
        <f>ROW(C23)</f>
        <v>23</v>
      </c>
      <c r="B26" s="44">
        <f>Kategorie!B22</f>
        <v>75</v>
      </c>
      <c r="C26" s="45" t="str">
        <f>Kategorie!C22</f>
        <v>Chalupa</v>
      </c>
      <c r="D26" s="45" t="str">
        <f>Kategorie!D22</f>
        <v>Petr</v>
      </c>
      <c r="E26" s="45" t="str">
        <f>Kategorie!E22</f>
        <v>Rouchovany</v>
      </c>
      <c r="F26" s="38">
        <f>Kategorie!F22</f>
        <v>1983</v>
      </c>
      <c r="G26" s="38" t="str">
        <f>Kategorie!G22</f>
        <v>MA</v>
      </c>
      <c r="H26" s="38" t="str">
        <f>Kategorie!H22</f>
        <v>MA</v>
      </c>
      <c r="I26" s="46">
        <f>Kategorie!I22</f>
        <v>0.03125</v>
      </c>
      <c r="J26" s="47">
        <f>Kategorie!J20</f>
        <v>4</v>
      </c>
      <c r="K26" s="34">
        <f>Kategorie!K22</f>
        <v>0.002953686200378072</v>
      </c>
      <c r="L26" s="34">
        <f>I26-$I$4</f>
        <v>0.007407407407407408</v>
      </c>
      <c r="M26" s="48">
        <f>ROUND((L26/K26*1000),0)</f>
        <v>2508</v>
      </c>
    </row>
    <row r="27" spans="1:13" ht="12.75">
      <c r="A27" s="43">
        <f>ROW(C24)</f>
        <v>24</v>
      </c>
      <c r="B27" s="44">
        <f>Kategorie!B80</f>
        <v>144</v>
      </c>
      <c r="C27" s="45" t="str">
        <f>Kategorie!C80</f>
        <v>Sháněl</v>
      </c>
      <c r="D27" s="45" t="str">
        <f>Kategorie!D80</f>
        <v>Karel</v>
      </c>
      <c r="E27" s="45" t="str">
        <f>Kategorie!E80</f>
        <v>Znojmo</v>
      </c>
      <c r="F27" s="38">
        <f>Kategorie!F80</f>
        <v>1971</v>
      </c>
      <c r="G27" s="38" t="str">
        <f>Kategorie!G80</f>
        <v>MB</v>
      </c>
      <c r="H27" s="38" t="str">
        <f>Kategorie!H80</f>
        <v>MB</v>
      </c>
      <c r="I27" s="46">
        <f>Kategorie!I80</f>
        <v>0.03131944444444444</v>
      </c>
      <c r="J27" s="47">
        <f>Kategorie!J80</f>
        <v>21</v>
      </c>
      <c r="K27" s="34">
        <f>Kategorie!K80</f>
        <v>0.002960249947490023</v>
      </c>
      <c r="L27" s="34">
        <f>I27-$I$4</f>
        <v>0.007476851851851849</v>
      </c>
      <c r="M27" s="48">
        <f>ROUND((L27/K27*1000),0)</f>
        <v>2526</v>
      </c>
    </row>
    <row r="28" spans="1:13" ht="12.75">
      <c r="A28" s="43">
        <f>ROW(C25)</f>
        <v>25</v>
      </c>
      <c r="B28" s="44">
        <f>Kategorie!B23</f>
        <v>42</v>
      </c>
      <c r="C28" s="45" t="str">
        <f>Kategorie!C23</f>
        <v>Navrkal</v>
      </c>
      <c r="D28" s="45" t="str">
        <f>Kategorie!D23</f>
        <v>Michal</v>
      </c>
      <c r="E28" s="45" t="str">
        <f>Kategorie!E23</f>
        <v>CKK Znojmo</v>
      </c>
      <c r="F28" s="38">
        <f>Kategorie!F23</f>
        <v>1976</v>
      </c>
      <c r="G28" s="38" t="str">
        <f>Kategorie!G23</f>
        <v>MA</v>
      </c>
      <c r="H28" s="38" t="str">
        <f>Kategorie!H23</f>
        <v>MA</v>
      </c>
      <c r="I28" s="46">
        <f>Kategorie!I23</f>
        <v>0.03133101851851852</v>
      </c>
      <c r="J28" s="47">
        <f>Kategorie!J21</f>
        <v>3</v>
      </c>
      <c r="K28" s="34">
        <f>Kategorie!K23</f>
        <v>0.0029613439053420153</v>
      </c>
      <c r="L28" s="34">
        <f>I28-$I$4</f>
        <v>0.00748842592592593</v>
      </c>
      <c r="M28" s="48">
        <f>ROUND((L28/K28*1000),0)</f>
        <v>2529</v>
      </c>
    </row>
    <row r="29" spans="1:13" ht="12.75">
      <c r="A29" s="43">
        <f>ROW(C26)</f>
        <v>26</v>
      </c>
      <c r="B29" s="44">
        <f>Kategorie!B24</f>
        <v>96</v>
      </c>
      <c r="C29" s="45" t="str">
        <f>Kategorie!C24</f>
        <v>Šigut</v>
      </c>
      <c r="D29" s="45" t="str">
        <f>Kategorie!D24</f>
        <v>Jakub</v>
      </c>
      <c r="E29" s="45" t="str">
        <f>Kategorie!E24</f>
        <v>Rabbits Znojmo</v>
      </c>
      <c r="F29" s="38">
        <f>Kategorie!F24</f>
        <v>1980</v>
      </c>
      <c r="G29" s="38" t="str">
        <f>Kategorie!G24</f>
        <v>MA</v>
      </c>
      <c r="H29" s="38" t="str">
        <f>Kategorie!H24</f>
        <v>MA</v>
      </c>
      <c r="I29" s="46">
        <f>Kategorie!I24</f>
        <v>0.031377314814814816</v>
      </c>
      <c r="J29" s="47">
        <f>Kategorie!J22</f>
        <v>2</v>
      </c>
      <c r="K29" s="34">
        <f>Kategorie!K24</f>
        <v>0.0029657197367499825</v>
      </c>
      <c r="L29" s="34">
        <f>I29-$I$4</f>
        <v>0.007534722222222224</v>
      </c>
      <c r="M29" s="48">
        <f>ROUND((L29/K29*1000),0)</f>
        <v>2541</v>
      </c>
    </row>
    <row r="30" spans="1:13" ht="12.75">
      <c r="A30" s="43">
        <f>ROW(C27)</f>
        <v>27</v>
      </c>
      <c r="B30" s="44">
        <f>Kategorie!B81</f>
        <v>79</v>
      </c>
      <c r="C30" s="45" t="str">
        <f>Kategorie!C81</f>
        <v>Dvořák</v>
      </c>
      <c r="D30" s="45" t="str">
        <f>Kategorie!D81</f>
        <v>Leoš</v>
      </c>
      <c r="E30" s="45" t="str">
        <f>Kategorie!E81</f>
        <v>Znojmo</v>
      </c>
      <c r="F30" s="38">
        <f>Kategorie!F81</f>
        <v>1971</v>
      </c>
      <c r="G30" s="38" t="str">
        <f>Kategorie!G81</f>
        <v>MB</v>
      </c>
      <c r="H30" s="38" t="str">
        <f>Kategorie!H81</f>
        <v>MB</v>
      </c>
      <c r="I30" s="46">
        <f>Kategorie!I81</f>
        <v>0.031435185185185184</v>
      </c>
      <c r="J30" s="47">
        <f>Kategorie!J81</f>
        <v>18</v>
      </c>
      <c r="K30" s="34">
        <f>Kategorie!K81</f>
        <v>0.0029711895260099417</v>
      </c>
      <c r="L30" s="34">
        <f>I30-$I$4</f>
        <v>0.007592592592592592</v>
      </c>
      <c r="M30" s="48">
        <f>ROUND((L30/K30*1000),0)</f>
        <v>2555</v>
      </c>
    </row>
    <row r="31" spans="1:13" ht="12.75">
      <c r="A31" s="43">
        <f>ROW(C28)</f>
        <v>28</v>
      </c>
      <c r="B31" s="44">
        <f>Kategorie!B82</f>
        <v>84</v>
      </c>
      <c r="C31" s="45" t="str">
        <f>Kategorie!C82</f>
        <v>Straka</v>
      </c>
      <c r="D31" s="45" t="str">
        <f>Kategorie!D82</f>
        <v>Kamil</v>
      </c>
      <c r="E31" s="45" t="str">
        <f>Kategorie!E82</f>
        <v>Dačice</v>
      </c>
      <c r="F31" s="38">
        <f>Kategorie!F82</f>
        <v>1969</v>
      </c>
      <c r="G31" s="38" t="str">
        <f>Kategorie!G82</f>
        <v>MB</v>
      </c>
      <c r="H31" s="38" t="str">
        <f>Kategorie!H82</f>
        <v>MB</v>
      </c>
      <c r="I31" s="46">
        <f>Kategorie!I82</f>
        <v>0.031574074074074074</v>
      </c>
      <c r="J31" s="47">
        <f>Kategorie!J82</f>
        <v>16</v>
      </c>
      <c r="K31" s="34">
        <f>Kategorie!K82</f>
        <v>0.0029843170202338443</v>
      </c>
      <c r="L31" s="34">
        <f>I31-$I$4</f>
        <v>0.0077314814814814815</v>
      </c>
      <c r="M31" s="48">
        <f>ROUND((L31/K31*1000),0)</f>
        <v>2591</v>
      </c>
    </row>
    <row r="32" spans="1:13" ht="12.75">
      <c r="A32" s="43">
        <f>ROW(C29)</f>
        <v>29</v>
      </c>
      <c r="B32" s="44">
        <f>Kategorie!B25</f>
        <v>130</v>
      </c>
      <c r="C32" s="45" t="str">
        <f>Kategorie!C25</f>
        <v>Rýznar</v>
      </c>
      <c r="D32" s="45" t="str">
        <f>Kategorie!D25</f>
        <v>Václav</v>
      </c>
      <c r="E32" s="45" t="str">
        <f>Kategorie!E25</f>
        <v>ZN</v>
      </c>
      <c r="F32" s="38">
        <f>Kategorie!F25</f>
        <v>1977</v>
      </c>
      <c r="G32" s="38" t="str">
        <f>Kategorie!G25</f>
        <v>MA</v>
      </c>
      <c r="H32" s="38" t="str">
        <f>Kategorie!H25</f>
        <v>MA</v>
      </c>
      <c r="I32" s="46">
        <f>Kategorie!I25</f>
        <v>0.03159722222222222</v>
      </c>
      <c r="J32" s="47">
        <f>Kategorie!J23</f>
        <v>1</v>
      </c>
      <c r="K32" s="34">
        <f>Kategorie!K25</f>
        <v>0.002986504935937828</v>
      </c>
      <c r="L32" s="34">
        <f>I32-$I$4</f>
        <v>0.007754629629629629</v>
      </c>
      <c r="M32" s="48">
        <f>ROUND((L32/K32*1000),0)</f>
        <v>2597</v>
      </c>
    </row>
    <row r="33" spans="1:13" ht="12.75">
      <c r="A33" s="43">
        <f>ROW(C30)</f>
        <v>30</v>
      </c>
      <c r="B33" s="44">
        <f>Kategorie!B26</f>
        <v>100</v>
      </c>
      <c r="C33" s="45" t="str">
        <f>Kategorie!C26</f>
        <v>Havránek</v>
      </c>
      <c r="D33" s="45" t="str">
        <f>Kategorie!D26</f>
        <v>Lukáš</v>
      </c>
      <c r="E33" s="45" t="str">
        <f>Kategorie!E26</f>
        <v>Znojmo</v>
      </c>
      <c r="F33" s="38">
        <f>Kategorie!F26</f>
        <v>1984</v>
      </c>
      <c r="G33" s="38" t="str">
        <f>Kategorie!G26</f>
        <v>MA</v>
      </c>
      <c r="H33" s="38" t="str">
        <f>Kategorie!H26</f>
        <v>MA</v>
      </c>
      <c r="I33" s="46">
        <f>Kategorie!I26</f>
        <v>0.031828703703703706</v>
      </c>
      <c r="J33" s="47">
        <f>Kategorie!J26</f>
        <v>1</v>
      </c>
      <c r="K33" s="34">
        <f>Kategorie!K26</f>
        <v>0.003008384092977666</v>
      </c>
      <c r="L33" s="34">
        <f>I33-$I$4</f>
        <v>0.007986111111111114</v>
      </c>
      <c r="M33" s="48">
        <f>ROUND((L33/K33*1000),0)</f>
        <v>2655</v>
      </c>
    </row>
    <row r="34" spans="1:13" ht="12.75">
      <c r="A34" s="43">
        <f>ROW(C31)</f>
        <v>31</v>
      </c>
      <c r="B34" s="44">
        <f>Kategorie!B27</f>
        <v>128</v>
      </c>
      <c r="C34" s="45" t="str">
        <f>Kategorie!C27</f>
        <v>Ševela</v>
      </c>
      <c r="D34" s="45" t="str">
        <f>Kategorie!D27</f>
        <v>Pavel</v>
      </c>
      <c r="E34" s="45" t="str">
        <f>Kategorie!E27</f>
        <v>-</v>
      </c>
      <c r="F34" s="38">
        <f>Kategorie!F27</f>
        <v>1987</v>
      </c>
      <c r="G34" s="38" t="str">
        <f>Kategorie!G27</f>
        <v>MA</v>
      </c>
      <c r="H34" s="38" t="str">
        <f>Kategorie!H27</f>
        <v>MA</v>
      </c>
      <c r="I34" s="46">
        <f>Kategorie!I27</f>
        <v>0.03185185185185185</v>
      </c>
      <c r="J34" s="47">
        <f>Kategorie!J27</f>
        <v>1</v>
      </c>
      <c r="K34" s="34">
        <f>Kategorie!K27</f>
        <v>0.0030105720086816496</v>
      </c>
      <c r="L34" s="34">
        <f>I34-$I$4</f>
        <v>0.008009259259259261</v>
      </c>
      <c r="M34" s="48">
        <f>ROUND((L34/K34*1000),0)</f>
        <v>2660</v>
      </c>
    </row>
    <row r="35" spans="1:13" ht="12.75">
      <c r="A35" s="43">
        <f>ROW(C32)</f>
        <v>32</v>
      </c>
      <c r="B35" s="44">
        <f>Kategorie!B28</f>
        <v>94</v>
      </c>
      <c r="C35" s="45" t="str">
        <f>Kategorie!C28</f>
        <v>Zahradník</v>
      </c>
      <c r="D35" s="45" t="str">
        <f>Kategorie!D28</f>
        <v>Jan</v>
      </c>
      <c r="E35" s="45" t="str">
        <f>Kategorie!E28</f>
        <v>TJ Kanoistika znojmo</v>
      </c>
      <c r="F35" s="38">
        <f>Kategorie!F28</f>
        <v>1986</v>
      </c>
      <c r="G35" s="38" t="str">
        <f>Kategorie!G28</f>
        <v>MA</v>
      </c>
      <c r="H35" s="38" t="str">
        <f>Kategorie!H28</f>
        <v>MA</v>
      </c>
      <c r="I35" s="46">
        <f>Kategorie!I28</f>
        <v>0.03185186342592593</v>
      </c>
      <c r="J35" s="47">
        <f>Kategorie!J28</f>
        <v>1</v>
      </c>
      <c r="K35" s="34">
        <f>Kategorie!K28</f>
        <v>0.003010573102639502</v>
      </c>
      <c r="L35" s="34">
        <f>I35-$I$4</f>
        <v>0.008009270833333335</v>
      </c>
      <c r="M35" s="48">
        <f>ROUND((L35/K35*1000),0)</f>
        <v>2660</v>
      </c>
    </row>
    <row r="36" spans="1:13" ht="12.75">
      <c r="A36" s="43">
        <f>ROW(C33)</f>
        <v>33</v>
      </c>
      <c r="B36" s="44">
        <f>Kategorie!B119</f>
        <v>4</v>
      </c>
      <c r="C36" s="45" t="str">
        <f>Kategorie!C119</f>
        <v>Koreš</v>
      </c>
      <c r="D36" s="45" t="str">
        <f>Kategorie!D119</f>
        <v>Arnošt</v>
      </c>
      <c r="E36" s="45" t="str">
        <f>Kategorie!E119</f>
        <v>ATLETIC Třebíč</v>
      </c>
      <c r="F36" s="38">
        <f>Kategorie!F119</f>
        <v>1950</v>
      </c>
      <c r="G36" s="38" t="str">
        <f>Kategorie!G119</f>
        <v>MD</v>
      </c>
      <c r="H36" s="38" t="str">
        <f>Kategorie!H119</f>
        <v>MD</v>
      </c>
      <c r="I36" s="46">
        <f>Kategorie!I119</f>
        <v>0.03214120370370371</v>
      </c>
      <c r="J36" s="47">
        <f>Kategorie!J119</f>
        <v>30</v>
      </c>
      <c r="K36" s="34">
        <f>Kategorie!K119</f>
        <v>0.0030379209549814467</v>
      </c>
      <c r="L36" s="34">
        <f>I36-$I$4</f>
        <v>0.008298611111111114</v>
      </c>
      <c r="M36" s="48">
        <f>ROUND((L36/K36*1000),0)</f>
        <v>2732</v>
      </c>
    </row>
    <row r="37" spans="1:13" ht="12.75">
      <c r="A37" s="43">
        <f>ROW(C34)</f>
        <v>34</v>
      </c>
      <c r="B37" s="44">
        <f>Kategorie!B134</f>
        <v>23</v>
      </c>
      <c r="C37" s="45" t="str">
        <f>Kategorie!C134</f>
        <v>Truhlář</v>
      </c>
      <c r="D37" s="45" t="str">
        <f>Kategorie!D134</f>
        <v>Josef</v>
      </c>
      <c r="E37" s="45" t="str">
        <f>Kategorie!E134</f>
        <v>CKK Znojmo</v>
      </c>
      <c r="F37" s="38">
        <f>Kategorie!F134</f>
        <v>1996</v>
      </c>
      <c r="G37" s="38" t="str">
        <f>Kategorie!G134</f>
        <v>MF</v>
      </c>
      <c r="H37" s="38" t="str">
        <f>Kategorie!H134</f>
        <v>MA</v>
      </c>
      <c r="I37" s="46">
        <f>Kategorie!I134</f>
        <v>0.032268518518518516</v>
      </c>
      <c r="J37" s="47">
        <f>Kategorie!J134</f>
        <v>1</v>
      </c>
      <c r="K37" s="34">
        <f>Kategorie!K134</f>
        <v>0.003049954491353357</v>
      </c>
      <c r="L37" s="34">
        <f>I37-$I$4</f>
        <v>0.008425925925925924</v>
      </c>
      <c r="M37" s="48">
        <f>ROUND((L37/K37*1000),0)</f>
        <v>2763</v>
      </c>
    </row>
    <row r="38" spans="1:13" ht="12.75">
      <c r="A38" s="43">
        <f>ROW(C35)</f>
        <v>35</v>
      </c>
      <c r="B38" s="44">
        <f>Kategorie!B120</f>
        <v>9</v>
      </c>
      <c r="C38" s="45" t="str">
        <f>Kategorie!C120</f>
        <v>Bobek</v>
      </c>
      <c r="D38" s="45" t="str">
        <f>Kategorie!D120</f>
        <v>Josef</v>
      </c>
      <c r="E38" s="45" t="str">
        <f>Kategorie!E120</f>
        <v>TJ Znojmo</v>
      </c>
      <c r="F38" s="38">
        <f>Kategorie!F120</f>
        <v>1949</v>
      </c>
      <c r="G38" s="38" t="str">
        <f>Kategorie!G120</f>
        <v>MD</v>
      </c>
      <c r="H38" s="38" t="str">
        <f>Kategorie!H120</f>
        <v>MD</v>
      </c>
      <c r="I38" s="46">
        <f>Kategorie!I120</f>
        <v>0.03232638888888889</v>
      </c>
      <c r="J38" s="47">
        <f>Kategorie!J120</f>
        <v>25</v>
      </c>
      <c r="K38" s="34">
        <f>Kategorie!K120</f>
        <v>0.0030554242806133166</v>
      </c>
      <c r="L38" s="34">
        <f>I38-$I$4</f>
        <v>0.008483796296296298</v>
      </c>
      <c r="M38" s="48">
        <f>ROUND((L38/K38*1000),0)</f>
        <v>2777</v>
      </c>
    </row>
    <row r="39" spans="1:13" ht="12.75">
      <c r="A39" s="43">
        <f>ROW(C36)</f>
        <v>36</v>
      </c>
      <c r="B39" s="44">
        <f>Kategorie!B155</f>
        <v>17</v>
      </c>
      <c r="C39" s="45" t="str">
        <f>Kategorie!C155</f>
        <v>Grabner</v>
      </c>
      <c r="D39" s="45" t="str">
        <f>Kategorie!D155</f>
        <v>Barbara</v>
      </c>
      <c r="E39" s="45" t="str">
        <f>Kategorie!E155</f>
        <v>LC Waldvieriel</v>
      </c>
      <c r="F39" s="38">
        <f>Kategorie!F155</f>
        <v>1972</v>
      </c>
      <c r="G39" s="38" t="str">
        <f>Kategorie!G155</f>
        <v>ŽB</v>
      </c>
      <c r="H39" s="38" t="str">
        <f>Kategorie!H155</f>
        <v>ŽB</v>
      </c>
      <c r="I39" s="46">
        <f>Kategorie!I155</f>
        <v>0.032372685185185185</v>
      </c>
      <c r="J39" s="47">
        <f>Kategorie!J155</f>
        <v>30</v>
      </c>
      <c r="K39" s="34">
        <f>Kategorie!K155</f>
        <v>0.003059800112021284</v>
      </c>
      <c r="L39" s="34">
        <f>I39-$I$4</f>
        <v>0.008530092592592593</v>
      </c>
      <c r="M39" s="48">
        <f>ROUND((L39/K39*1000),0)</f>
        <v>2788</v>
      </c>
    </row>
    <row r="40" spans="1:13" ht="12.75">
      <c r="A40" s="43">
        <f>ROW(C37)</f>
        <v>37</v>
      </c>
      <c r="B40" s="44">
        <f>Kategorie!B83</f>
        <v>19</v>
      </c>
      <c r="C40" s="45" t="str">
        <f>Kategorie!C83</f>
        <v>Grabner</v>
      </c>
      <c r="D40" s="45" t="str">
        <f>Kategorie!D83</f>
        <v>Herwig</v>
      </c>
      <c r="E40" s="45" t="str">
        <f>Kategorie!E83</f>
        <v>LC Waldvieriel</v>
      </c>
      <c r="F40" s="38">
        <f>Kategorie!F83</f>
        <v>1969</v>
      </c>
      <c r="G40" s="38" t="str">
        <f>Kategorie!G83</f>
        <v>MB</v>
      </c>
      <c r="H40" s="38" t="str">
        <f>Kategorie!H83</f>
        <v>MB</v>
      </c>
      <c r="I40" s="46">
        <f>Kategorie!I83</f>
        <v>0.0325</v>
      </c>
      <c r="J40" s="47">
        <f>Kategorie!J83</f>
        <v>15</v>
      </c>
      <c r="K40" s="34">
        <f>Kategorie!K83</f>
        <v>0.003071833648393195</v>
      </c>
      <c r="L40" s="34">
        <f>I40-$I$4</f>
        <v>0.008657407407407409</v>
      </c>
      <c r="M40" s="48">
        <f>ROUND((L40/K40*1000),0)</f>
        <v>2818</v>
      </c>
    </row>
    <row r="41" spans="1:13" ht="12.75">
      <c r="A41" s="43">
        <f>ROW(C38)</f>
        <v>38</v>
      </c>
      <c r="B41" s="44">
        <f>Kategorie!B135</f>
        <v>77</v>
      </c>
      <c r="C41" s="45" t="str">
        <f>Kategorie!C135</f>
        <v>Bartůněk</v>
      </c>
      <c r="D41" s="45" t="str">
        <f>Kategorie!D135</f>
        <v>Marek</v>
      </c>
      <c r="E41" s="45" t="str">
        <f>Kategorie!E135</f>
        <v>Hostěradice</v>
      </c>
      <c r="F41" s="38">
        <f>Kategorie!F135</f>
        <v>1998</v>
      </c>
      <c r="G41" s="38" t="str">
        <f>Kategorie!G135</f>
        <v>MF</v>
      </c>
      <c r="H41" s="38" t="str">
        <f>Kategorie!H135</f>
        <v>MA</v>
      </c>
      <c r="I41" s="46">
        <f>Kategorie!I135</f>
        <v>0.03269675925925926</v>
      </c>
      <c r="J41" s="47">
        <f>Kategorie!J135</f>
        <v>1</v>
      </c>
      <c r="K41" s="34">
        <f>Kategorie!K135</f>
        <v>0.0030904309318770568</v>
      </c>
      <c r="L41" s="34">
        <f>I41-$I$4</f>
        <v>0.008854166666666666</v>
      </c>
      <c r="M41" s="48">
        <f>ROUND((L41/K41*1000),0)</f>
        <v>2865</v>
      </c>
    </row>
    <row r="42" spans="1:13" ht="12.75">
      <c r="A42" s="43">
        <f>ROW(C39)</f>
        <v>39</v>
      </c>
      <c r="B42" s="44">
        <f>Kategorie!B136</f>
        <v>47</v>
      </c>
      <c r="C42" s="45" t="str">
        <f>Kategorie!C136</f>
        <v>Kratochvíl</v>
      </c>
      <c r="D42" s="45" t="str">
        <f>Kategorie!D136</f>
        <v>Petr</v>
      </c>
      <c r="E42" s="45" t="str">
        <f>Kategorie!E136</f>
        <v>Třebíč</v>
      </c>
      <c r="F42" s="38">
        <f>Kategorie!F136</f>
        <v>1996</v>
      </c>
      <c r="G42" s="38" t="str">
        <f>Kategorie!G136</f>
        <v>MF</v>
      </c>
      <c r="H42" s="38" t="str">
        <f>Kategorie!H136</f>
        <v>MA</v>
      </c>
      <c r="I42" s="46">
        <f>Kategorie!I136</f>
        <v>0.0328125</v>
      </c>
      <c r="J42" s="47">
        <f>Kategorie!J136</f>
        <v>1</v>
      </c>
      <c r="K42" s="34">
        <f>Kategorie!K136</f>
        <v>0.0031013705103969755</v>
      </c>
      <c r="L42" s="34">
        <f>I42-$I$4</f>
        <v>0.008969907407407409</v>
      </c>
      <c r="M42" s="48">
        <f>ROUND((L42/K42*1000),0)</f>
        <v>2892</v>
      </c>
    </row>
    <row r="43" spans="1:13" ht="12.75">
      <c r="A43" s="43">
        <f>ROW(C40)</f>
        <v>40</v>
      </c>
      <c r="B43" s="44">
        <f>Kategorie!B104</f>
        <v>35</v>
      </c>
      <c r="C43" s="45" t="str">
        <f>Kategorie!C104</f>
        <v>Měřínský</v>
      </c>
      <c r="D43" s="45" t="str">
        <f>Kategorie!D104</f>
        <v>Jaroslav</v>
      </c>
      <c r="E43" s="45" t="str">
        <f>Kategorie!E104</f>
        <v>AK Perná</v>
      </c>
      <c r="F43" s="38">
        <f>Kategorie!F104</f>
        <v>1961</v>
      </c>
      <c r="G43" s="38" t="str">
        <f>Kategorie!G104</f>
        <v>MC</v>
      </c>
      <c r="H43" s="38" t="str">
        <f>Kategorie!H104</f>
        <v>MC</v>
      </c>
      <c r="I43" s="46">
        <f>Kategorie!I104</f>
        <v>0.03295138888888889</v>
      </c>
      <c r="J43" s="47">
        <f>Kategorie!J104</f>
        <v>25</v>
      </c>
      <c r="K43" s="34">
        <f>Kategorie!K104</f>
        <v>0.003114498004620878</v>
      </c>
      <c r="L43" s="34">
        <f>I43-$I$4</f>
        <v>0.009108796296296299</v>
      </c>
      <c r="M43" s="48">
        <f>ROUND((L43/K43*1000),0)</f>
        <v>2925</v>
      </c>
    </row>
    <row r="44" spans="1:13" ht="12.75">
      <c r="A44" s="43">
        <f>ROW(C41)</f>
        <v>41</v>
      </c>
      <c r="B44" s="44">
        <f>Kategorie!B29</f>
        <v>27</v>
      </c>
      <c r="C44" s="45" t="str">
        <f>Kategorie!C29</f>
        <v>Tinka</v>
      </c>
      <c r="D44" s="45" t="str">
        <f>Kategorie!D29</f>
        <v>Pavel</v>
      </c>
      <c r="E44" s="45" t="str">
        <f>Kategorie!E29</f>
        <v>-</v>
      </c>
      <c r="F44" s="38">
        <f>Kategorie!F29</f>
        <v>1994</v>
      </c>
      <c r="G44" s="38" t="str">
        <f>Kategorie!G29</f>
        <v>MA</v>
      </c>
      <c r="H44" s="38" t="str">
        <f>Kategorie!H29</f>
        <v>MA</v>
      </c>
      <c r="I44" s="46">
        <f>Kategorie!I29</f>
        <v>0.032962962962962965</v>
      </c>
      <c r="J44" s="47">
        <f>Kategorie!J29</f>
        <v>1</v>
      </c>
      <c r="K44" s="34">
        <f>Kategorie!K29</f>
        <v>0.00311559196247287</v>
      </c>
      <c r="L44" s="34">
        <f>I44-$I$4</f>
        <v>0.009120370370370372</v>
      </c>
      <c r="M44" s="48">
        <f>ROUND((L44/K44*1000),0)</f>
        <v>2927</v>
      </c>
    </row>
    <row r="45" spans="1:13" ht="12.75">
      <c r="A45" s="43">
        <f>ROW(C42)</f>
        <v>42</v>
      </c>
      <c r="B45" s="44">
        <f>Kategorie!B84</f>
        <v>58</v>
      </c>
      <c r="C45" s="45" t="str">
        <f>Kategorie!C84</f>
        <v>Šaroun</v>
      </c>
      <c r="D45" s="45" t="str">
        <f>Kategorie!D84</f>
        <v>Libor</v>
      </c>
      <c r="E45" s="45" t="str">
        <f>Kategorie!E84</f>
        <v>CK Kučera Znojmo</v>
      </c>
      <c r="F45" s="38">
        <f>Kategorie!F84</f>
        <v>1973</v>
      </c>
      <c r="G45" s="38" t="str">
        <f>Kategorie!G84</f>
        <v>MB</v>
      </c>
      <c r="H45" s="38" t="str">
        <f>Kategorie!H84</f>
        <v>MB</v>
      </c>
      <c r="I45" s="46">
        <f>Kategorie!I84</f>
        <v>0.03304398148148148</v>
      </c>
      <c r="J45" s="47">
        <f>Kategorie!J84</f>
        <v>14</v>
      </c>
      <c r="K45" s="34">
        <f>Kategorie!K84</f>
        <v>0.0031232496674368127</v>
      </c>
      <c r="L45" s="34">
        <f>I45-$I$4</f>
        <v>0.009201388888888887</v>
      </c>
      <c r="M45" s="48">
        <f>ROUND((L45/K45*1000),0)</f>
        <v>2946</v>
      </c>
    </row>
    <row r="46" spans="1:13" ht="12.75">
      <c r="A46" s="43">
        <f>ROW(C43)</f>
        <v>43</v>
      </c>
      <c r="B46" s="44">
        <f>Kategorie!B85</f>
        <v>29</v>
      </c>
      <c r="C46" s="45" t="str">
        <f>Kategorie!C85</f>
        <v>Macinka</v>
      </c>
      <c r="D46" s="45" t="str">
        <f>Kategorie!D85</f>
        <v>Jan</v>
      </c>
      <c r="E46" s="45" t="str">
        <f>Kategorie!E85</f>
        <v>SKC Znojmo</v>
      </c>
      <c r="F46" s="38">
        <f>Kategorie!F85</f>
        <v>1969</v>
      </c>
      <c r="G46" s="38" t="str">
        <f>Kategorie!G85</f>
        <v>MB</v>
      </c>
      <c r="H46" s="38" t="str">
        <f>Kategorie!H85</f>
        <v>MB</v>
      </c>
      <c r="I46" s="46">
        <f>Kategorie!I85</f>
        <v>0.033125</v>
      </c>
      <c r="J46" s="47">
        <f>Kategorie!J85</f>
        <v>13</v>
      </c>
      <c r="K46" s="34">
        <f>Kategorie!K85</f>
        <v>0.003130907372400756</v>
      </c>
      <c r="L46" s="34">
        <f>I46-$I$4</f>
        <v>0.00928240740740741</v>
      </c>
      <c r="M46" s="48">
        <f>ROUND((L46/K46*1000),0)</f>
        <v>2965</v>
      </c>
    </row>
    <row r="47" spans="1:13" ht="12.75">
      <c r="A47" s="43">
        <f>ROW(C44)</f>
        <v>44</v>
      </c>
      <c r="B47" s="44">
        <f>Kategorie!B86</f>
        <v>38</v>
      </c>
      <c r="C47" s="45" t="str">
        <f>Kategorie!C86</f>
        <v>Kocián</v>
      </c>
      <c r="D47" s="45" t="str">
        <f>Kategorie!D86</f>
        <v>Viktor</v>
      </c>
      <c r="E47" s="45" t="str">
        <f>Kategorie!E86</f>
        <v>PSK Znojmo</v>
      </c>
      <c r="F47" s="38">
        <f>Kategorie!F86</f>
        <v>1968</v>
      </c>
      <c r="G47" s="38" t="str">
        <f>Kategorie!G86</f>
        <v>MB</v>
      </c>
      <c r="H47" s="38" t="str">
        <f>Kategorie!H86</f>
        <v>MB</v>
      </c>
      <c r="I47" s="46">
        <f>Kategorie!I86</f>
        <v>0.03319444444444444</v>
      </c>
      <c r="J47" s="47">
        <f>Kategorie!J86</f>
        <v>12</v>
      </c>
      <c r="K47" s="34">
        <f>Kategorie!K86</f>
        <v>0.003137471119512707</v>
      </c>
      <c r="L47" s="34">
        <f>I47-$I$4</f>
        <v>0.00935185185185185</v>
      </c>
      <c r="M47" s="48">
        <f>ROUND((L47/K47*1000),0)</f>
        <v>2981</v>
      </c>
    </row>
    <row r="48" spans="1:13" ht="12.75">
      <c r="A48" s="43">
        <f>ROW(C45)</f>
        <v>45</v>
      </c>
      <c r="B48" s="44">
        <f>Kategorie!B30</f>
        <v>34</v>
      </c>
      <c r="C48" s="45" t="str">
        <f>Kategorie!C30</f>
        <v>Sivera</v>
      </c>
      <c r="D48" s="45" t="str">
        <f>Kategorie!D30</f>
        <v>Zdeněk</v>
      </c>
      <c r="E48" s="45" t="str">
        <f>Kategorie!E30</f>
        <v>Únanov</v>
      </c>
      <c r="F48" s="38">
        <f>Kategorie!F30</f>
        <v>1989</v>
      </c>
      <c r="G48" s="38" t="str">
        <f>Kategorie!G30</f>
        <v>MA</v>
      </c>
      <c r="H48" s="38" t="str">
        <f>Kategorie!H30</f>
        <v>MA</v>
      </c>
      <c r="I48" s="46">
        <f>Kategorie!I30</f>
        <v>0.03326388888888889</v>
      </c>
      <c r="J48" s="47">
        <f>Kategorie!J30</f>
        <v>1</v>
      </c>
      <c r="K48" s="34">
        <f>Kategorie!K30</f>
        <v>0.0031440348666246587</v>
      </c>
      <c r="L48" s="34">
        <f>I48-$I$4</f>
        <v>0.0094212962962963</v>
      </c>
      <c r="M48" s="48">
        <f>ROUND((L48/K48*1000),0)</f>
        <v>2997</v>
      </c>
    </row>
    <row r="49" spans="1:13" ht="12.75">
      <c r="A49" s="43">
        <f>ROW(C46)</f>
        <v>46</v>
      </c>
      <c r="B49" s="44">
        <f>Kategorie!B31</f>
        <v>281</v>
      </c>
      <c r="C49" s="45" t="str">
        <f>Kategorie!C31</f>
        <v>Kovář</v>
      </c>
      <c r="D49" s="45" t="str">
        <f>Kategorie!D31</f>
        <v>Josef</v>
      </c>
      <c r="E49" s="45" t="str">
        <f>Kategorie!E31</f>
        <v>Orel Únanov</v>
      </c>
      <c r="F49" s="38">
        <f>Kategorie!F31</f>
        <v>1989</v>
      </c>
      <c r="G49" s="38" t="str">
        <f>Kategorie!G31</f>
        <v>MA</v>
      </c>
      <c r="H49" s="38" t="str">
        <f>Kategorie!H31</f>
        <v>MA</v>
      </c>
      <c r="I49" s="46">
        <f>Kategorie!I31</f>
        <v>0.03326388888888889</v>
      </c>
      <c r="J49" s="47">
        <f>Kategorie!J31</f>
        <v>1</v>
      </c>
      <c r="K49" s="34">
        <f>Kategorie!K31</f>
        <v>0.0031440348666246587</v>
      </c>
      <c r="L49" s="34">
        <f>I49-$I$4</f>
        <v>0.0094212962962963</v>
      </c>
      <c r="M49" s="48">
        <f>ROUND((L49/K49*1000),0)</f>
        <v>2997</v>
      </c>
    </row>
    <row r="50" spans="1:13" ht="12.75">
      <c r="A50" s="43">
        <f>ROW(C47)</f>
        <v>47</v>
      </c>
      <c r="B50" s="44">
        <f>Kategorie!B32</f>
        <v>111</v>
      </c>
      <c r="C50" s="45" t="str">
        <f>Kategorie!C32</f>
        <v>Kadeřábek</v>
      </c>
      <c r="D50" s="45" t="str">
        <f>Kategorie!D32</f>
        <v>Bronislav</v>
      </c>
      <c r="E50" s="45" t="str">
        <f>Kategorie!E32</f>
        <v>-</v>
      </c>
      <c r="F50" s="38">
        <f>Kategorie!F32</f>
        <v>1983</v>
      </c>
      <c r="G50" s="38" t="str">
        <f>Kategorie!G32</f>
        <v>MA</v>
      </c>
      <c r="H50" s="38" t="str">
        <f>Kategorie!H32</f>
        <v>MA</v>
      </c>
      <c r="I50" s="46">
        <f>Kategorie!I32</f>
        <v>0.03328703703703704</v>
      </c>
      <c r="J50" s="47">
        <f>Kategorie!J32</f>
        <v>1</v>
      </c>
      <c r="K50" s="34">
        <f>Kategorie!K32</f>
        <v>0.0031462227823286426</v>
      </c>
      <c r="L50" s="34">
        <f>I50-$I$4</f>
        <v>0.009444444444444446</v>
      </c>
      <c r="M50" s="48">
        <f>ROUND((L50/K50*1000),0)</f>
        <v>3002</v>
      </c>
    </row>
    <row r="51" spans="1:13" ht="12.75">
      <c r="A51" s="43">
        <f>ROW(C48)</f>
        <v>48</v>
      </c>
      <c r="B51" s="44">
        <f>Kategorie!B33</f>
        <v>138</v>
      </c>
      <c r="C51" s="45" t="str">
        <f>Kategorie!C33</f>
        <v>Toman</v>
      </c>
      <c r="D51" s="45" t="str">
        <f>Kategorie!D33</f>
        <v>Petr</v>
      </c>
      <c r="E51" s="45" t="str">
        <f>Kategorie!E33</f>
        <v>SK Blue Divers</v>
      </c>
      <c r="F51" s="38">
        <f>Kategorie!F33</f>
        <v>1984</v>
      </c>
      <c r="G51" s="38" t="str">
        <f>Kategorie!G33</f>
        <v>MA</v>
      </c>
      <c r="H51" s="38" t="str">
        <f>Kategorie!H33</f>
        <v>MA</v>
      </c>
      <c r="I51" s="46">
        <f>Kategorie!I33</f>
        <v>0.03353009259259259</v>
      </c>
      <c r="J51" s="47">
        <f>Kategorie!J33</f>
        <v>1</v>
      </c>
      <c r="K51" s="34">
        <f>Kategorie!K33</f>
        <v>0.0031691958972204716</v>
      </c>
      <c r="L51" s="34">
        <f>I51-$I$4</f>
        <v>0.009687499999999998</v>
      </c>
      <c r="M51" s="48">
        <f>ROUND((L51/K51*1000),0)</f>
        <v>3057</v>
      </c>
    </row>
    <row r="52" spans="1:13" ht="12.75">
      <c r="A52" s="43">
        <f>ROW(C49)</f>
        <v>49</v>
      </c>
      <c r="B52" s="44">
        <f>Kategorie!B87</f>
        <v>136</v>
      </c>
      <c r="C52" s="45" t="str">
        <f>Kategorie!C87</f>
        <v>Tischler</v>
      </c>
      <c r="D52" s="45" t="str">
        <f>Kategorie!D87</f>
        <v>René</v>
      </c>
      <c r="E52" s="45" t="str">
        <f>Kategorie!E87</f>
        <v>-</v>
      </c>
      <c r="F52" s="38">
        <f>Kategorie!F87</f>
        <v>1967</v>
      </c>
      <c r="G52" s="38" t="str">
        <f>Kategorie!G87</f>
        <v>MB</v>
      </c>
      <c r="H52" s="38" t="str">
        <f>Kategorie!H87</f>
        <v>MB</v>
      </c>
      <c r="I52" s="46">
        <f>Kategorie!I87</f>
        <v>0.033587962962962965</v>
      </c>
      <c r="J52" s="47">
        <f>Kategorie!J87</f>
        <v>11</v>
      </c>
      <c r="K52" s="34">
        <f>Kategorie!K87</f>
        <v>0.0031746656864804317</v>
      </c>
      <c r="L52" s="34">
        <f>I52-$I$4</f>
        <v>0.009745370370370373</v>
      </c>
      <c r="M52" s="48">
        <f>ROUND((L52/K52*1000),0)</f>
        <v>3070</v>
      </c>
    </row>
    <row r="53" spans="1:13" ht="12.75">
      <c r="A53" s="43">
        <f>ROW(C50)</f>
        <v>50</v>
      </c>
      <c r="B53" s="44">
        <f>Kategorie!B88</f>
        <v>137</v>
      </c>
      <c r="C53" s="45" t="str">
        <f>Kategorie!C88</f>
        <v>Vojtěch</v>
      </c>
      <c r="D53" s="45" t="str">
        <f>Kategorie!D88</f>
        <v>Martin</v>
      </c>
      <c r="E53" s="45" t="str">
        <f>Kategorie!E88</f>
        <v>Cyklo Mikulášek</v>
      </c>
      <c r="F53" s="38">
        <f>Kategorie!F88</f>
        <v>1973</v>
      </c>
      <c r="G53" s="38" t="str">
        <f>Kategorie!G88</f>
        <v>MB</v>
      </c>
      <c r="H53" s="38" t="str">
        <f>Kategorie!H88</f>
        <v>MB</v>
      </c>
      <c r="I53" s="46">
        <f>Kategorie!I88</f>
        <v>0.03369212962962963</v>
      </c>
      <c r="J53" s="47">
        <f>Kategorie!J88</f>
        <v>10</v>
      </c>
      <c r="K53" s="34">
        <f>Kategorie!K88</f>
        <v>0.003184511307148358</v>
      </c>
      <c r="L53" s="34">
        <f>I53-$I$4</f>
        <v>0.009849537037037035</v>
      </c>
      <c r="M53" s="48">
        <f>ROUND((L53/K53*1000),0)</f>
        <v>3093</v>
      </c>
    </row>
    <row r="54" spans="1:13" ht="12.75">
      <c r="A54" s="43">
        <f>ROW(C51)</f>
        <v>51</v>
      </c>
      <c r="B54" s="44">
        <f>Kategorie!B34</f>
        <v>145</v>
      </c>
      <c r="C54" s="45" t="str">
        <f>Kategorie!C34</f>
        <v>Václavek</v>
      </c>
      <c r="D54" s="45" t="str">
        <f>Kategorie!D34</f>
        <v>Vladimír</v>
      </c>
      <c r="E54" s="45" t="str">
        <f>Kategorie!E34</f>
        <v>Z Trans Mor. Budějovice</v>
      </c>
      <c r="F54" s="38">
        <f>Kategorie!F34</f>
        <v>1981</v>
      </c>
      <c r="G54" s="38" t="str">
        <f>Kategorie!G34</f>
        <v>MA</v>
      </c>
      <c r="H54" s="38" t="str">
        <f>Kategorie!H34</f>
        <v>MA</v>
      </c>
      <c r="I54" s="46">
        <f>Kategorie!I34</f>
        <v>0.03377314814814815</v>
      </c>
      <c r="J54" s="47">
        <f>Kategorie!J34</f>
        <v>1</v>
      </c>
      <c r="K54" s="34">
        <f>Kategorie!K34</f>
        <v>0.0031921690121123015</v>
      </c>
      <c r="L54" s="34">
        <f>I54-$I$4</f>
        <v>0.009930555555555557</v>
      </c>
      <c r="M54" s="48">
        <f>ROUND((L54/K54*1000),0)</f>
        <v>3111</v>
      </c>
    </row>
    <row r="55" spans="1:13" ht="12.75">
      <c r="A55" s="43">
        <f>ROW(C52)</f>
        <v>52</v>
      </c>
      <c r="B55" s="44">
        <f>Kategorie!B105</f>
        <v>101</v>
      </c>
      <c r="C55" s="45" t="str">
        <f>Kategorie!C105</f>
        <v>Patočka</v>
      </c>
      <c r="D55" s="45" t="str">
        <f>Kategorie!D105</f>
        <v>Petr</v>
      </c>
      <c r="E55" s="45" t="str">
        <f>Kategorie!E105</f>
        <v>Dino Ivančice</v>
      </c>
      <c r="F55" s="38">
        <f>Kategorie!F105</f>
        <v>1963</v>
      </c>
      <c r="G55" s="38" t="str">
        <f>Kategorie!G105</f>
        <v>MC</v>
      </c>
      <c r="H55" s="38" t="str">
        <f>Kategorie!H105</f>
        <v>MC</v>
      </c>
      <c r="I55" s="46">
        <f>Kategorie!I105</f>
        <v>0.033796296296296297</v>
      </c>
      <c r="J55" s="47">
        <f>Kategorie!J105</f>
        <v>21</v>
      </c>
      <c r="K55" s="34">
        <f>Kategorie!K105</f>
        <v>0.003194356927816285</v>
      </c>
      <c r="L55" s="34">
        <f>I55-$I$4</f>
        <v>0.009953703703703704</v>
      </c>
      <c r="M55" s="48">
        <f>ROUND((L55/K55*1000),0)</f>
        <v>3116</v>
      </c>
    </row>
    <row r="56" spans="1:13" ht="12.75">
      <c r="A56" s="43">
        <f>ROW(C53)</f>
        <v>53</v>
      </c>
      <c r="B56" s="44">
        <f>Kategorie!B106</f>
        <v>66</v>
      </c>
      <c r="C56" s="45" t="str">
        <f>Kategorie!C106</f>
        <v>Marek</v>
      </c>
      <c r="D56" s="45" t="str">
        <f>Kategorie!D106</f>
        <v>Ludvík</v>
      </c>
      <c r="E56" s="45" t="str">
        <f>Kategorie!E106</f>
        <v>Popocatepetl Znojmo</v>
      </c>
      <c r="F56" s="38">
        <f>Kategorie!F106</f>
        <v>1958</v>
      </c>
      <c r="G56" s="38" t="str">
        <f>Kategorie!G106</f>
        <v>MC</v>
      </c>
      <c r="H56" s="38" t="str">
        <f>Kategorie!H106</f>
        <v>MC</v>
      </c>
      <c r="I56" s="46">
        <f>Kategorie!I106</f>
        <v>0.0340625</v>
      </c>
      <c r="J56" s="47">
        <f>Kategorie!J106</f>
        <v>18</v>
      </c>
      <c r="K56" s="34">
        <f>Kategorie!K106</f>
        <v>0.0032195179584120987</v>
      </c>
      <c r="L56" s="34">
        <f>I56-$I$4</f>
        <v>0.01021990740740741</v>
      </c>
      <c r="M56" s="48">
        <f>ROUND((L56/K56*1000),0)</f>
        <v>3174</v>
      </c>
    </row>
    <row r="57" spans="1:13" ht="12.75">
      <c r="A57" s="43">
        <f>ROW(C54)</f>
        <v>54</v>
      </c>
      <c r="B57" s="44">
        <f>Kategorie!B35</f>
        <v>117</v>
      </c>
      <c r="C57" s="45" t="str">
        <f>Kategorie!C35</f>
        <v>Kuben</v>
      </c>
      <c r="D57" s="45" t="str">
        <f>Kategorie!D35</f>
        <v>Karel</v>
      </c>
      <c r="E57" s="45" t="str">
        <f>Kategorie!E35</f>
        <v>Znojmo</v>
      </c>
      <c r="F57" s="38">
        <f>Kategorie!F35</f>
        <v>1976</v>
      </c>
      <c r="G57" s="38" t="str">
        <f>Kategorie!G35</f>
        <v>MA</v>
      </c>
      <c r="H57" s="38" t="str">
        <f>Kategorie!H35</f>
        <v>MA</v>
      </c>
      <c r="I57" s="46">
        <f>Kategorie!I35</f>
        <v>0.034166666666666665</v>
      </c>
      <c r="J57" s="47">
        <f>Kategorie!J35</f>
        <v>1</v>
      </c>
      <c r="K57" s="34">
        <f>Kategorie!K35</f>
        <v>0.003229363579080025</v>
      </c>
      <c r="L57" s="34">
        <f>I57-$I$4</f>
        <v>0.010324074074074072</v>
      </c>
      <c r="M57" s="48">
        <f>ROUND((L57/K57*1000),0)</f>
        <v>3197</v>
      </c>
    </row>
    <row r="58" spans="1:13" ht="12.75">
      <c r="A58" s="43">
        <f>ROW(C55)</f>
        <v>55</v>
      </c>
      <c r="B58" s="44">
        <f>Kategorie!B89</f>
        <v>26</v>
      </c>
      <c r="C58" s="45" t="str">
        <f>Kategorie!C89</f>
        <v>Tinka</v>
      </c>
      <c r="D58" s="45" t="str">
        <f>Kategorie!D89</f>
        <v>Pavel</v>
      </c>
      <c r="E58" s="45" t="str">
        <f>Kategorie!E89</f>
        <v>-</v>
      </c>
      <c r="F58" s="38">
        <f>Kategorie!F89</f>
        <v>1967</v>
      </c>
      <c r="G58" s="38" t="str">
        <f>Kategorie!G89</f>
        <v>MB</v>
      </c>
      <c r="H58" s="38" t="str">
        <f>Kategorie!H89</f>
        <v>MB</v>
      </c>
      <c r="I58" s="46">
        <f>Kategorie!I89</f>
        <v>0.03423611111111111</v>
      </c>
      <c r="J58" s="47">
        <f>Kategorie!J89</f>
        <v>9</v>
      </c>
      <c r="K58" s="34">
        <f>Kategorie!K89</f>
        <v>0.0032359273261919766</v>
      </c>
      <c r="L58" s="34">
        <f>I58-$I$4</f>
        <v>0.01039351851851852</v>
      </c>
      <c r="M58" s="48">
        <f>ROUND((L58/K58*1000),0)</f>
        <v>3212</v>
      </c>
    </row>
    <row r="59" spans="1:13" ht="12.75">
      <c r="A59" s="43">
        <f>ROW(C56)</f>
        <v>56</v>
      </c>
      <c r="B59" s="44">
        <f>Kategorie!B36</f>
        <v>108</v>
      </c>
      <c r="C59" s="45" t="str">
        <f>Kategorie!C36</f>
        <v>Med</v>
      </c>
      <c r="D59" s="45" t="str">
        <f>Kategorie!D36</f>
        <v>Marcel</v>
      </c>
      <c r="E59" s="45" t="str">
        <f>Kategorie!E36</f>
        <v>Šachový oddíl Haiva Tasovice</v>
      </c>
      <c r="F59" s="38">
        <f>Kategorie!F36</f>
        <v>1976</v>
      </c>
      <c r="G59" s="38" t="str">
        <f>Kategorie!G36</f>
        <v>MA</v>
      </c>
      <c r="H59" s="38" t="str">
        <f>Kategorie!H36</f>
        <v>MA</v>
      </c>
      <c r="I59" s="46">
        <f>Kategorie!I36</f>
        <v>0.03428240740740741</v>
      </c>
      <c r="J59" s="47">
        <f>Kategorie!J36</f>
        <v>1</v>
      </c>
      <c r="K59" s="34">
        <f>Kategorie!K36</f>
        <v>0.003240303157599944</v>
      </c>
      <c r="L59" s="34">
        <f>I59-$I$4</f>
        <v>0.010439814814814815</v>
      </c>
      <c r="M59" s="48">
        <f>ROUND((L59/K59*1000),0)</f>
        <v>3222</v>
      </c>
    </row>
    <row r="60" spans="1:13" ht="12.75">
      <c r="A60" s="43">
        <f>ROW(C57)</f>
        <v>57</v>
      </c>
      <c r="B60" s="44">
        <f>Kategorie!B145</f>
        <v>30</v>
      </c>
      <c r="C60" s="45" t="str">
        <f>Kategorie!C145</f>
        <v>Shannon</v>
      </c>
      <c r="D60" s="45" t="str">
        <f>Kategorie!D145</f>
        <v>Sivila</v>
      </c>
      <c r="E60" s="45" t="str">
        <f>Kategorie!E145</f>
        <v>TJ Znojmo</v>
      </c>
      <c r="F60" s="38">
        <f>Kategorie!F145</f>
        <v>1997</v>
      </c>
      <c r="G60" s="38" t="str">
        <f>Kategorie!G145</f>
        <v>ŽA</v>
      </c>
      <c r="H60" s="38" t="str">
        <f>Kategorie!H145</f>
        <v>ŽA</v>
      </c>
      <c r="I60" s="46">
        <f>Kategorie!I145</f>
        <v>0.034340277777777775</v>
      </c>
      <c r="J60" s="47">
        <f>Kategorie!J145</f>
        <v>25</v>
      </c>
      <c r="K60" s="34">
        <f>Kategorie!K145</f>
        <v>0.003245772946859903</v>
      </c>
      <c r="L60" s="34">
        <f>I60-$I$4</f>
        <v>0.010497685185185183</v>
      </c>
      <c r="M60" s="48">
        <f>ROUND((L60/K60*1000),0)</f>
        <v>3234</v>
      </c>
    </row>
    <row r="61" spans="1:13" ht="12.75">
      <c r="A61" s="43">
        <f>ROW(C58)</f>
        <v>58</v>
      </c>
      <c r="B61" s="44">
        <f>Kategorie!B90</f>
        <v>70</v>
      </c>
      <c r="C61" s="45" t="str">
        <f>Kategorie!C90</f>
        <v>Schiffer</v>
      </c>
      <c r="D61" s="45" t="str">
        <f>Kategorie!D90</f>
        <v>Michael</v>
      </c>
      <c r="E61" s="45" t="str">
        <f>Kategorie!E90</f>
        <v>LC Waldvieriel</v>
      </c>
      <c r="F61" s="38">
        <f>Kategorie!F90</f>
        <v>1966</v>
      </c>
      <c r="G61" s="38" t="str">
        <f>Kategorie!G90</f>
        <v>MB</v>
      </c>
      <c r="H61" s="38" t="str">
        <f>Kategorie!H90</f>
        <v>MB</v>
      </c>
      <c r="I61" s="46">
        <f>Kategorie!I90</f>
        <v>0.03439814814814815</v>
      </c>
      <c r="J61" s="47">
        <f>Kategorie!J90</f>
        <v>8</v>
      </c>
      <c r="K61" s="34">
        <f>Kategorie!K90</f>
        <v>0.003251242736119863</v>
      </c>
      <c r="L61" s="34">
        <f>I61-$I$4</f>
        <v>0.010555555555555558</v>
      </c>
      <c r="M61" s="48">
        <f>ROUND((L61/K61*1000),0)</f>
        <v>3247</v>
      </c>
    </row>
    <row r="62" spans="1:13" ht="12.75">
      <c r="A62" s="43">
        <f>ROW(C59)</f>
        <v>59</v>
      </c>
      <c r="B62" s="44">
        <f>Kategorie!B156</f>
        <v>69</v>
      </c>
      <c r="C62" s="45" t="str">
        <f>Kategorie!C156</f>
        <v>Schiffer</v>
      </c>
      <c r="D62" s="45" t="str">
        <f>Kategorie!D156</f>
        <v>Andrea</v>
      </c>
      <c r="E62" s="45" t="str">
        <f>Kategorie!E156</f>
        <v>LC Waldvieriel</v>
      </c>
      <c r="F62" s="38">
        <f>Kategorie!F156</f>
        <v>1958</v>
      </c>
      <c r="G62" s="38" t="str">
        <f>Kategorie!G156</f>
        <v>ŽB</v>
      </c>
      <c r="H62" s="38" t="str">
        <f>Kategorie!H156</f>
        <v>ŽB</v>
      </c>
      <c r="I62" s="46">
        <f>Kategorie!I156</f>
        <v>0.03439814814814815</v>
      </c>
      <c r="J62" s="47">
        <f>Kategorie!J156</f>
        <v>25</v>
      </c>
      <c r="K62" s="34">
        <f>Kategorie!K156</f>
        <v>0.003251242736119863</v>
      </c>
      <c r="L62" s="34">
        <f>I62-$I$4</f>
        <v>0.010555555555555558</v>
      </c>
      <c r="M62" s="48">
        <f>ROUND((L62/K62*1000),0)</f>
        <v>3247</v>
      </c>
    </row>
    <row r="63" spans="1:13" ht="12.75">
      <c r="A63" s="43">
        <f>ROW(C60)</f>
        <v>60</v>
      </c>
      <c r="B63" s="44">
        <f>Kategorie!B37</f>
        <v>142</v>
      </c>
      <c r="C63" s="45" t="str">
        <f>Kategorie!C37</f>
        <v>Václavek</v>
      </c>
      <c r="D63" s="45" t="str">
        <f>Kategorie!D37</f>
        <v>Miloš</v>
      </c>
      <c r="E63" s="45" t="str">
        <f>Kategorie!E37</f>
        <v>Lesonice</v>
      </c>
      <c r="F63" s="38">
        <f>Kategorie!F37</f>
        <v>1980</v>
      </c>
      <c r="G63" s="38" t="str">
        <f>Kategorie!G37</f>
        <v>MA</v>
      </c>
      <c r="H63" s="38" t="str">
        <f>Kategorie!H37</f>
        <v>MA</v>
      </c>
      <c r="I63" s="46">
        <f>Kategorie!I37</f>
        <v>0.03449074074074074</v>
      </c>
      <c r="J63" s="47">
        <f>Kategorie!J37</f>
        <v>1</v>
      </c>
      <c r="K63" s="34">
        <f>Kategorie!K37</f>
        <v>0.0032599943989357976</v>
      </c>
      <c r="L63" s="34">
        <f>I63-$I$4</f>
        <v>0.010648148148148146</v>
      </c>
      <c r="M63" s="48">
        <f>ROUND((L63/K63*1000),0)</f>
        <v>3266</v>
      </c>
    </row>
    <row r="64" spans="1:13" ht="12.75">
      <c r="A64" s="43">
        <f>ROW(C61)</f>
        <v>61</v>
      </c>
      <c r="B64" s="44">
        <f>Kategorie!B107</f>
        <v>59</v>
      </c>
      <c r="C64" s="45" t="str">
        <f>Kategorie!C107</f>
        <v>Svoboda</v>
      </c>
      <c r="D64" s="45" t="str">
        <f>Kategorie!D107</f>
        <v>Leoš</v>
      </c>
      <c r="E64" s="45" t="str">
        <f>Kategorie!E107</f>
        <v>CKK Kučera Znojmo</v>
      </c>
      <c r="F64" s="38">
        <f>Kategorie!F107</f>
        <v>1963</v>
      </c>
      <c r="G64" s="38" t="str">
        <f>Kategorie!G107</f>
        <v>MC</v>
      </c>
      <c r="H64" s="38" t="str">
        <f>Kategorie!H107</f>
        <v>MC</v>
      </c>
      <c r="I64" s="46">
        <f>Kategorie!I107</f>
        <v>0.03450231481481481</v>
      </c>
      <c r="J64" s="47">
        <f>Kategorie!J107</f>
        <v>16</v>
      </c>
      <c r="K64" s="34">
        <f>Kategorie!K107</f>
        <v>0.0032610883567877895</v>
      </c>
      <c r="L64" s="34">
        <f>I64-$I$4</f>
        <v>0.01065972222222222</v>
      </c>
      <c r="M64" s="48">
        <f>ROUND((L64/K64*1000),0)</f>
        <v>3269</v>
      </c>
    </row>
    <row r="65" spans="1:13" ht="12.75">
      <c r="A65" s="43">
        <f>ROW(C62)</f>
        <v>62</v>
      </c>
      <c r="B65" s="44">
        <f>Kategorie!B38</f>
        <v>72</v>
      </c>
      <c r="C65" s="45" t="str">
        <f>Kategorie!C38</f>
        <v>Urbánek</v>
      </c>
      <c r="D65" s="45" t="str">
        <f>Kategorie!D38</f>
        <v>Ivan</v>
      </c>
      <c r="E65" s="45" t="str">
        <f>Kategorie!E38</f>
        <v>- </v>
      </c>
      <c r="F65" s="38">
        <f>Kategorie!F38</f>
        <v>1984</v>
      </c>
      <c r="G65" s="38" t="str">
        <f>Kategorie!G38</f>
        <v>MA</v>
      </c>
      <c r="H65" s="38" t="str">
        <f>Kategorie!H38</f>
        <v>MA</v>
      </c>
      <c r="I65" s="46">
        <f>Kategorie!I38</f>
        <v>0.034583333333333334</v>
      </c>
      <c r="J65" s="47">
        <f>Kategorie!J38</f>
        <v>1</v>
      </c>
      <c r="K65" s="34">
        <f>Kategorie!K38</f>
        <v>0.003268746061751733</v>
      </c>
      <c r="L65" s="34">
        <f>I65-$I$4</f>
        <v>0.010740740740740742</v>
      </c>
      <c r="M65" s="48">
        <f>ROUND((L65/K65*1000),0)</f>
        <v>3286</v>
      </c>
    </row>
    <row r="66" spans="1:13" ht="12.75">
      <c r="A66" s="43">
        <f>ROW(C63)</f>
        <v>63</v>
      </c>
      <c r="B66" s="44">
        <f>Kategorie!B91</f>
        <v>46</v>
      </c>
      <c r="C66" s="45" t="str">
        <f>Kategorie!C91</f>
        <v>Března</v>
      </c>
      <c r="D66" s="45" t="str">
        <f>Kategorie!D91</f>
        <v>Jiří</v>
      </c>
      <c r="E66" s="45" t="str">
        <f>Kategorie!E91</f>
        <v>TJ Spartak Třebíč</v>
      </c>
      <c r="F66" s="38">
        <f>Kategorie!F91</f>
        <v>1966</v>
      </c>
      <c r="G66" s="38" t="str">
        <f>Kategorie!G91</f>
        <v>MB</v>
      </c>
      <c r="H66" s="38" t="str">
        <f>Kategorie!H91</f>
        <v>MB</v>
      </c>
      <c r="I66" s="46">
        <f>Kategorie!I91</f>
        <v>0.03480324074074074</v>
      </c>
      <c r="J66" s="47">
        <f>Kategorie!J91</f>
        <v>7</v>
      </c>
      <c r="K66" s="34">
        <f>Kategorie!K91</f>
        <v>0.003289531260939578</v>
      </c>
      <c r="L66" s="34">
        <f>I66-$I$4</f>
        <v>0.010960648148148146</v>
      </c>
      <c r="M66" s="48">
        <f>ROUND((L66/K66*1000),0)</f>
        <v>3332</v>
      </c>
    </row>
    <row r="67" spans="1:13" ht="12.75">
      <c r="A67" s="43">
        <f>ROW(C64)</f>
        <v>64</v>
      </c>
      <c r="B67" s="44">
        <f>Kategorie!B39</f>
        <v>32</v>
      </c>
      <c r="C67" s="45" t="str">
        <f>Kategorie!C39</f>
        <v>Hruška</v>
      </c>
      <c r="D67" s="45" t="str">
        <f>Kategorie!D39</f>
        <v>Radim</v>
      </c>
      <c r="E67" s="45" t="str">
        <f>Kategorie!E39</f>
        <v>Únanov</v>
      </c>
      <c r="F67" s="38">
        <f>Kategorie!F39</f>
        <v>1992</v>
      </c>
      <c r="G67" s="38" t="str">
        <f>Kategorie!G39</f>
        <v>MA</v>
      </c>
      <c r="H67" s="38" t="str">
        <f>Kategorie!H39</f>
        <v>MA</v>
      </c>
      <c r="I67" s="46">
        <f>Kategorie!I39</f>
        <v>0.03502314814814815</v>
      </c>
      <c r="J67" s="47">
        <f>Kategorie!J39</f>
        <v>1</v>
      </c>
      <c r="K67" s="34">
        <f>Kategorie!K39</f>
        <v>0.0033103164601274242</v>
      </c>
      <c r="L67" s="34">
        <f>I67-$I$4</f>
        <v>0.011180555555555558</v>
      </c>
      <c r="M67" s="48">
        <f>ROUND((L67/K67*1000),0)</f>
        <v>3377</v>
      </c>
    </row>
    <row r="68" spans="1:13" ht="12.75">
      <c r="A68" s="43">
        <f>ROW(C65)</f>
        <v>65</v>
      </c>
      <c r="B68" s="44">
        <f>Kategorie!B92</f>
        <v>90</v>
      </c>
      <c r="C68" s="45" t="str">
        <f>Kategorie!C92</f>
        <v>Stehlík</v>
      </c>
      <c r="D68" s="45" t="str">
        <f>Kategorie!D92</f>
        <v>Martin</v>
      </c>
      <c r="E68" s="45" t="str">
        <f>Kategorie!E92</f>
        <v>Únanov</v>
      </c>
      <c r="F68" s="38">
        <f>Kategorie!F92</f>
        <v>1973</v>
      </c>
      <c r="G68" s="38" t="str">
        <f>Kategorie!G92</f>
        <v>MB</v>
      </c>
      <c r="H68" s="38" t="str">
        <f>Kategorie!H92</f>
        <v>MB</v>
      </c>
      <c r="I68" s="46">
        <f>Kategorie!I92</f>
        <v>0.035104166666666665</v>
      </c>
      <c r="J68" s="47">
        <f>Kategorie!J92</f>
        <v>6</v>
      </c>
      <c r="K68" s="34">
        <f>Kategorie!K92</f>
        <v>0.0033179741650913672</v>
      </c>
      <c r="L68" s="34">
        <f>I68-$I$4</f>
        <v>0.011261574074074073</v>
      </c>
      <c r="M68" s="48">
        <f>ROUND((L68/K68*1000),0)</f>
        <v>3394</v>
      </c>
    </row>
    <row r="69" spans="1:13" ht="12.75">
      <c r="A69" s="43">
        <f>ROW(C66)</f>
        <v>66</v>
      </c>
      <c r="B69" s="44">
        <f>Kategorie!B93</f>
        <v>40</v>
      </c>
      <c r="C69" s="45" t="str">
        <f>Kategorie!C93</f>
        <v>Weiss</v>
      </c>
      <c r="D69" s="45" t="str">
        <f>Kategorie!D93</f>
        <v>Grunther</v>
      </c>
      <c r="E69" s="45" t="str">
        <f>Kategorie!E93</f>
        <v>West-berg-at</v>
      </c>
      <c r="F69" s="38">
        <f>Kategorie!F93</f>
        <v>1971</v>
      </c>
      <c r="G69" s="38" t="str">
        <f>Kategorie!G93</f>
        <v>MB</v>
      </c>
      <c r="H69" s="38" t="str">
        <f>Kategorie!H93</f>
        <v>MB</v>
      </c>
      <c r="I69" s="46">
        <f>Kategorie!I93</f>
        <v>0.03516203703703704</v>
      </c>
      <c r="J69" s="47">
        <f>Kategorie!J93</f>
        <v>5</v>
      </c>
      <c r="K69" s="34">
        <f>Kategorie!K93</f>
        <v>0.003323443954351327</v>
      </c>
      <c r="L69" s="34">
        <f>I69-$I$4</f>
        <v>0.011319444444444448</v>
      </c>
      <c r="M69" s="48">
        <f>ROUND((L69/K69*1000),0)</f>
        <v>3406</v>
      </c>
    </row>
    <row r="70" spans="1:13" ht="12.75">
      <c r="A70" s="43">
        <f>ROW(C67)</f>
        <v>67</v>
      </c>
      <c r="B70" s="44">
        <f>Kategorie!B40</f>
        <v>92</v>
      </c>
      <c r="C70" s="45" t="str">
        <f>Kategorie!C40</f>
        <v>Marek</v>
      </c>
      <c r="D70" s="45" t="str">
        <f>Kategorie!D40</f>
        <v>Jan</v>
      </c>
      <c r="E70" s="45" t="str">
        <f>Kategorie!E40</f>
        <v>TJ Kanoistika znojmo</v>
      </c>
      <c r="F70" s="38">
        <f>Kategorie!F40</f>
        <v>1987</v>
      </c>
      <c r="G70" s="38" t="str">
        <f>Kategorie!G40</f>
        <v>MA</v>
      </c>
      <c r="H70" s="38" t="str">
        <f>Kategorie!H40</f>
        <v>MA</v>
      </c>
      <c r="I70" s="46">
        <f>Kategorie!I40</f>
        <v>0.03539351851851852</v>
      </c>
      <c r="J70" s="47">
        <f>Kategorie!J40</f>
        <v>1</v>
      </c>
      <c r="K70" s="34">
        <f>Kategorie!K40</f>
        <v>0.0033453231113911644</v>
      </c>
      <c r="L70" s="34">
        <f>I70-$I$4</f>
        <v>0.011550925925925926</v>
      </c>
      <c r="M70" s="48">
        <f>ROUND((L70/K70*1000),0)</f>
        <v>3453</v>
      </c>
    </row>
    <row r="71" spans="1:13" ht="12.75">
      <c r="A71" s="43">
        <f>ROW(C68)</f>
        <v>68</v>
      </c>
      <c r="B71" s="44">
        <f>Kategorie!B41</f>
        <v>102</v>
      </c>
      <c r="C71" s="45" t="str">
        <f>Kategorie!C41</f>
        <v>Podzimek</v>
      </c>
      <c r="D71" s="45" t="str">
        <f>Kategorie!D41</f>
        <v>František</v>
      </c>
      <c r="E71" s="45" t="str">
        <f>Kategorie!E41</f>
        <v>Suchohrdly</v>
      </c>
      <c r="F71" s="38">
        <f>Kategorie!F41</f>
        <v>1981</v>
      </c>
      <c r="G71" s="38" t="str">
        <f>Kategorie!G41</f>
        <v>MA</v>
      </c>
      <c r="H71" s="38" t="str">
        <f>Kategorie!H41</f>
        <v>MA</v>
      </c>
      <c r="I71" s="46">
        <f>Kategorie!I41</f>
        <v>0.035520833333333335</v>
      </c>
      <c r="J71" s="47">
        <f>Kategorie!J41</f>
        <v>1</v>
      </c>
      <c r="K71" s="34">
        <f>Kategorie!K41</f>
        <v>0.003357356647763075</v>
      </c>
      <c r="L71" s="34">
        <f>I71-$I$4</f>
        <v>0.011678240740740743</v>
      </c>
      <c r="M71" s="48">
        <f>ROUND((L71/K71*1000),0)</f>
        <v>3478</v>
      </c>
    </row>
    <row r="72" spans="1:13" ht="12.75">
      <c r="A72" s="43">
        <f>ROW(C69)</f>
        <v>69</v>
      </c>
      <c r="B72" s="44">
        <f>Kategorie!B42</f>
        <v>56</v>
      </c>
      <c r="C72" s="45" t="str">
        <f>Kategorie!C42</f>
        <v>Tunka</v>
      </c>
      <c r="D72" s="45" t="str">
        <f>Kategorie!D42</f>
        <v>Marek</v>
      </c>
      <c r="E72" s="45" t="str">
        <f>Kategorie!E42</f>
        <v>Únanov</v>
      </c>
      <c r="F72" s="38">
        <f>Kategorie!F42</f>
        <v>1984</v>
      </c>
      <c r="G72" s="38" t="str">
        <f>Kategorie!G42</f>
        <v>MA</v>
      </c>
      <c r="H72" s="38" t="str">
        <f>Kategorie!H42</f>
        <v>MA</v>
      </c>
      <c r="I72" s="46">
        <f>Kategorie!I42</f>
        <v>0.03554398148148148</v>
      </c>
      <c r="J72" s="47">
        <f>Kategorie!J42</f>
        <v>1</v>
      </c>
      <c r="K72" s="34">
        <f>Kategorie!K42</f>
        <v>0.003359544563467059</v>
      </c>
      <c r="L72" s="34">
        <f>I72-$I$4</f>
        <v>0.01170138888888889</v>
      </c>
      <c r="M72" s="48">
        <f>ROUND((L72/K72*1000),0)</f>
        <v>3483</v>
      </c>
    </row>
    <row r="73" spans="1:13" ht="12.75">
      <c r="A73" s="43">
        <f>ROW(C70)</f>
        <v>70</v>
      </c>
      <c r="B73" s="44">
        <f>Kategorie!B43</f>
        <v>115</v>
      </c>
      <c r="C73" s="45" t="str">
        <f>Kategorie!C43</f>
        <v>Valásek</v>
      </c>
      <c r="D73" s="45" t="str">
        <f>Kategorie!D43</f>
        <v>David</v>
      </c>
      <c r="E73" s="45" t="str">
        <f>Kategorie!E43</f>
        <v>CF- Vienna</v>
      </c>
      <c r="F73" s="38">
        <f>Kategorie!F43</f>
        <v>1988</v>
      </c>
      <c r="G73" s="38" t="str">
        <f>Kategorie!G43</f>
        <v>MA</v>
      </c>
      <c r="H73" s="38" t="str">
        <f>Kategorie!H43</f>
        <v>MA</v>
      </c>
      <c r="I73" s="46">
        <f>Kategorie!I43</f>
        <v>0.03556712962962963</v>
      </c>
      <c r="J73" s="47">
        <f>Kategorie!J43</f>
        <v>1</v>
      </c>
      <c r="K73" s="34">
        <f>Kategorie!K43</f>
        <v>0.0033617324791710423</v>
      </c>
      <c r="L73" s="34">
        <f>I73-$I$4</f>
        <v>0.011724537037037037</v>
      </c>
      <c r="M73" s="48">
        <f>ROUND((L73/K73*1000),0)</f>
        <v>3488</v>
      </c>
    </row>
    <row r="74" spans="1:13" ht="12.75">
      <c r="A74" s="43">
        <f>ROW(C71)</f>
        <v>71</v>
      </c>
      <c r="B74" s="44">
        <f>Kategorie!B44</f>
        <v>109</v>
      </c>
      <c r="C74" s="45" t="str">
        <f>Kategorie!C44</f>
        <v>Hadroušek</v>
      </c>
      <c r="D74" s="45" t="str">
        <f>Kategorie!D44</f>
        <v>David</v>
      </c>
      <c r="E74" s="45" t="str">
        <f>Kategorie!E44</f>
        <v>Praha</v>
      </c>
      <c r="F74" s="38">
        <f>Kategorie!F44</f>
        <v>1974</v>
      </c>
      <c r="G74" s="38" t="str">
        <f>Kategorie!G44</f>
        <v>MA</v>
      </c>
      <c r="H74" s="38" t="str">
        <f>Kategorie!H44</f>
        <v>MA</v>
      </c>
      <c r="I74" s="46">
        <f>Kategorie!I44</f>
        <v>0.0355787037037037</v>
      </c>
      <c r="J74" s="47">
        <f>Kategorie!J44</f>
        <v>1</v>
      </c>
      <c r="K74" s="34">
        <f>Kategorie!K44</f>
        <v>0.0033628264370230343</v>
      </c>
      <c r="L74" s="34">
        <f>I74-$I$4</f>
        <v>0.01173611111111111</v>
      </c>
      <c r="M74" s="48">
        <f>ROUND((L74/K74*1000),0)</f>
        <v>3490</v>
      </c>
    </row>
    <row r="75" spans="1:13" ht="12.75">
      <c r="A75" s="43">
        <f>ROW(C72)</f>
        <v>72</v>
      </c>
      <c r="B75" s="44">
        <f>Kategorie!B45</f>
        <v>52</v>
      </c>
      <c r="C75" s="45" t="str">
        <f>Kategorie!C45</f>
        <v>Tojšl</v>
      </c>
      <c r="D75" s="45" t="str">
        <f>Kategorie!D45</f>
        <v>Jiří</v>
      </c>
      <c r="E75" s="45" t="str">
        <f>Kategorie!E45</f>
        <v>SK Gaučing</v>
      </c>
      <c r="F75" s="38">
        <f>Kategorie!F45</f>
        <v>1987</v>
      </c>
      <c r="G75" s="38" t="str">
        <f>Kategorie!G45</f>
        <v>MA</v>
      </c>
      <c r="H75" s="38" t="str">
        <f>Kategorie!H45</f>
        <v>MA</v>
      </c>
      <c r="I75" s="46">
        <f>Kategorie!I45</f>
        <v>0.035590277777777776</v>
      </c>
      <c r="J75" s="47">
        <f>Kategorie!J45</f>
        <v>1</v>
      </c>
      <c r="K75" s="34">
        <f>Kategorie!K45</f>
        <v>0.003363920394875026</v>
      </c>
      <c r="L75" s="34">
        <f>I75-$I$4</f>
        <v>0.011747685185185184</v>
      </c>
      <c r="M75" s="48">
        <f>ROUND((L75/K75*1000),0)</f>
        <v>3492</v>
      </c>
    </row>
    <row r="76" spans="1:13" ht="12.75">
      <c r="A76" s="43">
        <f>ROW(C73)</f>
        <v>73</v>
      </c>
      <c r="B76" s="44">
        <f>Kategorie!B46</f>
        <v>53</v>
      </c>
      <c r="C76" s="45" t="str">
        <f>Kategorie!C46</f>
        <v>Novák</v>
      </c>
      <c r="D76" s="45" t="str">
        <f>Kategorie!D46</f>
        <v>Pavel</v>
      </c>
      <c r="E76" s="45" t="str">
        <f>Kategorie!E46</f>
        <v>Znojmo</v>
      </c>
      <c r="F76" s="38">
        <f>Kategorie!F46</f>
        <v>1990</v>
      </c>
      <c r="G76" s="38" t="str">
        <f>Kategorie!G46</f>
        <v>MA</v>
      </c>
      <c r="H76" s="38" t="str">
        <f>Kategorie!H46</f>
        <v>MA</v>
      </c>
      <c r="I76" s="46">
        <f>Kategorie!I46</f>
        <v>0.03561342592592592</v>
      </c>
      <c r="J76" s="47">
        <f>Kategorie!J46</f>
        <v>1</v>
      </c>
      <c r="K76" s="34">
        <f>Kategorie!K46</f>
        <v>0.0033661083105790096</v>
      </c>
      <c r="L76" s="34">
        <f>I76-$I$4</f>
        <v>0.011770833333333331</v>
      </c>
      <c r="M76" s="48">
        <f>ROUND((L76/K76*1000),0)</f>
        <v>3497</v>
      </c>
    </row>
    <row r="77" spans="1:13" ht="12.75">
      <c r="A77" s="43">
        <f>ROW(C74)</f>
        <v>74</v>
      </c>
      <c r="B77" s="44">
        <f>Kategorie!B157</f>
        <v>60</v>
      </c>
      <c r="C77" s="45" t="str">
        <f>Kategorie!C157</f>
        <v>Sýkorová</v>
      </c>
      <c r="D77" s="45" t="str">
        <f>Kategorie!D157</f>
        <v>Jana</v>
      </c>
      <c r="E77" s="45" t="str">
        <f>Kategorie!E157</f>
        <v>SK Oceláci Ostrava</v>
      </c>
      <c r="F77" s="38">
        <f>Kategorie!F157</f>
        <v>1976</v>
      </c>
      <c r="G77" s="38" t="str">
        <f>Kategorie!G157</f>
        <v>ŽB</v>
      </c>
      <c r="H77" s="38" t="str">
        <f>Kategorie!H157</f>
        <v>ŽB</v>
      </c>
      <c r="I77" s="46">
        <f>Kategorie!I157</f>
        <v>0.03563657407407408</v>
      </c>
      <c r="J77" s="47">
        <f>Kategorie!J157</f>
        <v>21</v>
      </c>
      <c r="K77" s="34">
        <f>Kategorie!K157</f>
        <v>0.003368296226282994</v>
      </c>
      <c r="L77" s="34">
        <f>I77-$I$4</f>
        <v>0.011793981481481485</v>
      </c>
      <c r="M77" s="48">
        <f>ROUND((L77/K77*1000),0)</f>
        <v>3501</v>
      </c>
    </row>
    <row r="78" spans="1:13" ht="12.75">
      <c r="A78" s="43">
        <f>ROW(C75)</f>
        <v>75</v>
      </c>
      <c r="B78" s="44">
        <f>Kategorie!B47</f>
        <v>103</v>
      </c>
      <c r="C78" s="45" t="str">
        <f>Kategorie!C47</f>
        <v>Elsnic</v>
      </c>
      <c r="D78" s="45" t="str">
        <f>Kategorie!D47</f>
        <v>Karel</v>
      </c>
      <c r="E78" s="45" t="str">
        <f>Kategorie!E47</f>
        <v>Dyjská ves</v>
      </c>
      <c r="F78" s="38">
        <f>Kategorie!F47</f>
        <v>1974</v>
      </c>
      <c r="G78" s="38" t="str">
        <f>Kategorie!G47</f>
        <v>MA</v>
      </c>
      <c r="H78" s="38" t="str">
        <f>Kategorie!H47</f>
        <v>MA</v>
      </c>
      <c r="I78" s="46">
        <f>Kategorie!I47</f>
        <v>0.03574074074074074</v>
      </c>
      <c r="J78" s="47">
        <f>Kategorie!J47</f>
        <v>1</v>
      </c>
      <c r="K78" s="34">
        <f>Kategorie!K47</f>
        <v>0.0033781418469509207</v>
      </c>
      <c r="L78" s="34">
        <f>I78-$I$4</f>
        <v>0.011898148148148147</v>
      </c>
      <c r="M78" s="48">
        <f>ROUND((L78/K78*1000),0)</f>
        <v>3522</v>
      </c>
    </row>
    <row r="79" spans="1:13" ht="12.75">
      <c r="A79" s="43">
        <f>ROW(C76)</f>
        <v>76</v>
      </c>
      <c r="B79" s="44">
        <f>Kategorie!B48</f>
        <v>80</v>
      </c>
      <c r="C79" s="45" t="str">
        <f>Kategorie!C48</f>
        <v>Šolc</v>
      </c>
      <c r="D79" s="45" t="str">
        <f>Kategorie!D48</f>
        <v>Jan</v>
      </c>
      <c r="E79" s="45" t="str">
        <f>Kategorie!E48</f>
        <v>CK Kučera</v>
      </c>
      <c r="F79" s="38">
        <f>Kategorie!F48</f>
        <v>1992</v>
      </c>
      <c r="G79" s="38" t="str">
        <f>Kategorie!G48</f>
        <v>MA</v>
      </c>
      <c r="H79" s="38" t="str">
        <f>Kategorie!H48</f>
        <v>MA</v>
      </c>
      <c r="I79" s="46">
        <f>Kategorie!I48</f>
        <v>0.035798611111111114</v>
      </c>
      <c r="J79" s="47">
        <f>Kategorie!J48</f>
        <v>1</v>
      </c>
      <c r="K79" s="34">
        <f>Kategorie!K48</f>
        <v>0.0033836116362108803</v>
      </c>
      <c r="L79" s="34">
        <f>I79-$I$4</f>
        <v>0.011956018518518522</v>
      </c>
      <c r="M79" s="48">
        <f>ROUND((L79/K79*1000),0)</f>
        <v>3534</v>
      </c>
    </row>
    <row r="80" spans="1:13" ht="12.75">
      <c r="A80" s="43">
        <f>ROW(C77)</f>
        <v>77</v>
      </c>
      <c r="B80" s="44">
        <f>Kategorie!B108</f>
        <v>150</v>
      </c>
      <c r="C80" s="45" t="str">
        <f>Kategorie!C108</f>
        <v>Kovář</v>
      </c>
      <c r="D80" s="45" t="str">
        <f>Kategorie!D108</f>
        <v>Josef</v>
      </c>
      <c r="E80" s="45" t="str">
        <f>Kategorie!E108</f>
        <v>Orel Únanov</v>
      </c>
      <c r="F80" s="38">
        <f>Kategorie!F108</f>
        <v>1963</v>
      </c>
      <c r="G80" s="38" t="str">
        <f>Kategorie!G108</f>
        <v>MC</v>
      </c>
      <c r="H80" s="38" t="str">
        <f>Kategorie!H108</f>
        <v>MC</v>
      </c>
      <c r="I80" s="46">
        <f>Kategorie!I108</f>
        <v>0.03581018518518519</v>
      </c>
      <c r="J80" s="47">
        <f>Kategorie!J108</f>
        <v>15</v>
      </c>
      <c r="K80" s="34">
        <f>Kategorie!K108</f>
        <v>0.0033847055940628723</v>
      </c>
      <c r="L80" s="34">
        <f>I80-$I$4</f>
        <v>0.011967592592592596</v>
      </c>
      <c r="M80" s="48">
        <f>ROUND((L80/K80*1000),0)</f>
        <v>3536</v>
      </c>
    </row>
    <row r="81" spans="1:13" ht="12.75">
      <c r="A81" s="43">
        <f>ROW(C78)</f>
        <v>78</v>
      </c>
      <c r="B81" s="44">
        <f>Kategorie!B49</f>
        <v>41</v>
      </c>
      <c r="C81" s="45" t="str">
        <f>Kategorie!C49</f>
        <v>Kutina</v>
      </c>
      <c r="D81" s="45" t="str">
        <f>Kategorie!D49</f>
        <v>Josef</v>
      </c>
      <c r="E81" s="45" t="str">
        <f>Kategorie!E49</f>
        <v>CKK Znojmo</v>
      </c>
      <c r="F81" s="38">
        <f>Kategorie!F49</f>
        <v>1986</v>
      </c>
      <c r="G81" s="38" t="str">
        <f>Kategorie!G49</f>
        <v>MA</v>
      </c>
      <c r="H81" s="38" t="str">
        <f>Kategorie!H49</f>
        <v>MA</v>
      </c>
      <c r="I81" s="46">
        <f>Kategorie!I49</f>
        <v>0.0362037037037037</v>
      </c>
      <c r="J81" s="47">
        <f>Kategorie!J49</f>
        <v>1</v>
      </c>
      <c r="K81" s="34">
        <f>Kategorie!K49</f>
        <v>0.003421900161030596</v>
      </c>
      <c r="L81" s="34">
        <f>I81-$I$4</f>
        <v>0.012361111111111111</v>
      </c>
      <c r="M81" s="48">
        <f>ROUND((L81/K81*1000),0)</f>
        <v>3612</v>
      </c>
    </row>
    <row r="82" spans="1:13" ht="12.75">
      <c r="A82" s="43">
        <f>ROW(C79)</f>
        <v>79</v>
      </c>
      <c r="B82" s="44">
        <f>Kategorie!B50</f>
        <v>141</v>
      </c>
      <c r="C82" s="45" t="str">
        <f>Kategorie!C50</f>
        <v>Svoboda</v>
      </c>
      <c r="D82" s="45" t="str">
        <f>Kategorie!D50</f>
        <v>Ivo</v>
      </c>
      <c r="E82" s="45" t="str">
        <f>Kategorie!E50</f>
        <v>Znojmo</v>
      </c>
      <c r="F82" s="38">
        <f>Kategorie!F50</f>
        <v>1978</v>
      </c>
      <c r="G82" s="38" t="str">
        <f>Kategorie!G50</f>
        <v>MA</v>
      </c>
      <c r="H82" s="38" t="str">
        <f>Kategorie!H50</f>
        <v>MA</v>
      </c>
      <c r="I82" s="46">
        <f>Kategorie!I50</f>
        <v>0.036238425925925924</v>
      </c>
      <c r="J82" s="47">
        <f>Kategorie!J50</f>
        <v>1</v>
      </c>
      <c r="K82" s="34">
        <f>Kategorie!K50</f>
        <v>0.003425182034586571</v>
      </c>
      <c r="L82" s="34">
        <f>I82-$I$4</f>
        <v>0.012395833333333332</v>
      </c>
      <c r="M82" s="48">
        <f>ROUND((L82/K82*1000),0)</f>
        <v>3619</v>
      </c>
    </row>
    <row r="83" spans="1:13" ht="12.75">
      <c r="A83" s="43">
        <f>ROW(C80)</f>
        <v>80</v>
      </c>
      <c r="B83" s="44">
        <f>Kategorie!B94</f>
        <v>85</v>
      </c>
      <c r="C83" s="45" t="str">
        <f>Kategorie!C94</f>
        <v>Fojtách</v>
      </c>
      <c r="D83" s="45" t="str">
        <f>Kategorie!D94</f>
        <v>Ivan</v>
      </c>
      <c r="E83" s="45" t="str">
        <f>Kategorie!E94</f>
        <v>TJ Znojmo šachy</v>
      </c>
      <c r="F83" s="38">
        <f>Kategorie!F94</f>
        <v>1966</v>
      </c>
      <c r="G83" s="38" t="str">
        <f>Kategorie!G94</f>
        <v>MB</v>
      </c>
      <c r="H83" s="38" t="str">
        <f>Kategorie!H94</f>
        <v>MB</v>
      </c>
      <c r="I83" s="46">
        <f>Kategorie!I94</f>
        <v>0.03630787037037037</v>
      </c>
      <c r="J83" s="47">
        <f>Kategorie!J94</f>
        <v>4</v>
      </c>
      <c r="K83" s="34">
        <f>Kategorie!K94</f>
        <v>0.0034317457816985227</v>
      </c>
      <c r="L83" s="34">
        <f>I83-$I$4</f>
        <v>0.01246527777777778</v>
      </c>
      <c r="M83" s="48">
        <f>ROUND((L83/K83*1000),0)</f>
        <v>3632</v>
      </c>
    </row>
    <row r="84" spans="1:13" ht="12.75">
      <c r="A84" s="43">
        <f>ROW(C81)</f>
        <v>81</v>
      </c>
      <c r="B84" s="44">
        <f>Kategorie!B51</f>
        <v>121</v>
      </c>
      <c r="C84" s="45" t="str">
        <f>Kategorie!C51</f>
        <v>Pokorný</v>
      </c>
      <c r="D84" s="45" t="str">
        <f>Kategorie!D51</f>
        <v>Lubomír</v>
      </c>
      <c r="E84" s="45" t="str">
        <f>Kategorie!E51</f>
        <v>-</v>
      </c>
      <c r="F84" s="38">
        <f>Kategorie!F51</f>
        <v>1986</v>
      </c>
      <c r="G84" s="38" t="str">
        <f>Kategorie!G51</f>
        <v>MA</v>
      </c>
      <c r="H84" s="38" t="str">
        <f>Kategorie!H51</f>
        <v>MA</v>
      </c>
      <c r="I84" s="46">
        <f>Kategorie!I51</f>
        <v>0.03666666666666667</v>
      </c>
      <c r="J84" s="47">
        <f>Kategorie!J51</f>
        <v>1</v>
      </c>
      <c r="K84" s="34">
        <f>Kategorie!K51</f>
        <v>0.003465658475110271</v>
      </c>
      <c r="L84" s="34">
        <f>I84-$I$4</f>
        <v>0.012824074074074075</v>
      </c>
      <c r="M84" s="48">
        <f>ROUND((L84/K84*1000),0)</f>
        <v>3700</v>
      </c>
    </row>
    <row r="85" spans="1:13" ht="12.75">
      <c r="A85" s="43">
        <f>ROW(C82)</f>
        <v>82</v>
      </c>
      <c r="B85" s="44">
        <f>Kategorie!B52</f>
        <v>127</v>
      </c>
      <c r="C85" s="45" t="str">
        <f>Kategorie!C52</f>
        <v>Pokorný</v>
      </c>
      <c r="D85" s="45" t="str">
        <f>Kategorie!D52</f>
        <v>Pavel</v>
      </c>
      <c r="E85" s="45" t="str">
        <f>Kategorie!E52</f>
        <v>Dream Team</v>
      </c>
      <c r="F85" s="38">
        <f>Kategorie!F52</f>
        <v>1982</v>
      </c>
      <c r="G85" s="38" t="str">
        <f>Kategorie!G52</f>
        <v>MA</v>
      </c>
      <c r="H85" s="38" t="str">
        <f>Kategorie!H52</f>
        <v>MA</v>
      </c>
      <c r="I85" s="46">
        <f>Kategorie!I52</f>
        <v>0.03666666666666667</v>
      </c>
      <c r="J85" s="47">
        <f>Kategorie!J52</f>
        <v>1</v>
      </c>
      <c r="K85" s="34">
        <f>Kategorie!K52</f>
        <v>0.003465658475110271</v>
      </c>
      <c r="L85" s="34">
        <f>I85-$I$4</f>
        <v>0.012824074074074075</v>
      </c>
      <c r="M85" s="48">
        <f>ROUND((L85/K85*1000),0)</f>
        <v>3700</v>
      </c>
    </row>
    <row r="86" spans="1:13" ht="12.75">
      <c r="A86" s="43">
        <f>ROW(C83)</f>
        <v>83</v>
      </c>
      <c r="B86" s="44">
        <f>Kategorie!B95</f>
        <v>134</v>
      </c>
      <c r="C86" s="45" t="str">
        <f>Kategorie!C95</f>
        <v>Louda</v>
      </c>
      <c r="D86" s="45" t="str">
        <f>Kategorie!D95</f>
        <v>Marek</v>
      </c>
      <c r="E86" s="45" t="str">
        <f>Kategorie!E95</f>
        <v>Loudateam</v>
      </c>
      <c r="F86" s="38">
        <f>Kategorie!F95</f>
        <v>1969</v>
      </c>
      <c r="G86" s="38" t="str">
        <f>Kategorie!G95</f>
        <v>MB</v>
      </c>
      <c r="H86" s="38" t="str">
        <f>Kategorie!H95</f>
        <v>MB</v>
      </c>
      <c r="I86" s="46">
        <f>Kategorie!I95</f>
        <v>0.03671296296296296</v>
      </c>
      <c r="J86" s="47">
        <f>Kategorie!J95</f>
        <v>3</v>
      </c>
      <c r="K86" s="34">
        <f>Kategorie!K95</f>
        <v>0.003470034306518238</v>
      </c>
      <c r="L86" s="34">
        <f>I86-$I$4</f>
        <v>0.012870370370370369</v>
      </c>
      <c r="M86" s="48">
        <f>ROUND((L86/K86*1000),0)</f>
        <v>3709</v>
      </c>
    </row>
    <row r="87" spans="1:13" ht="12.75">
      <c r="A87" s="43">
        <f>ROW(C84)</f>
        <v>84</v>
      </c>
      <c r="B87" s="44">
        <f>Kategorie!B96</f>
        <v>135</v>
      </c>
      <c r="C87" s="45" t="str">
        <f>Kategorie!C96</f>
        <v>Zeman</v>
      </c>
      <c r="D87" s="45" t="str">
        <f>Kategorie!D96</f>
        <v>Pavel</v>
      </c>
      <c r="E87" s="45" t="str">
        <f>Kategorie!E96</f>
        <v>Louda team</v>
      </c>
      <c r="F87" s="38">
        <f>Kategorie!F96</f>
        <v>1969</v>
      </c>
      <c r="G87" s="38" t="str">
        <f>Kategorie!G96</f>
        <v>MB</v>
      </c>
      <c r="H87" s="38" t="str">
        <f>Kategorie!H96</f>
        <v>MB</v>
      </c>
      <c r="I87" s="46">
        <f>Kategorie!I96</f>
        <v>0.03671296296296296</v>
      </c>
      <c r="J87" s="47">
        <f>Kategorie!J96</f>
        <v>2</v>
      </c>
      <c r="K87" s="34">
        <f>Kategorie!K96</f>
        <v>0.003470034306518238</v>
      </c>
      <c r="L87" s="34">
        <f>I87-$I$4</f>
        <v>0.012870370370370369</v>
      </c>
      <c r="M87" s="48">
        <f>ROUND((L87/K87*1000),0)</f>
        <v>3709</v>
      </c>
    </row>
    <row r="88" spans="1:13" ht="12.75">
      <c r="A88" s="43">
        <f>ROW(C85)</f>
        <v>85</v>
      </c>
      <c r="B88" s="44">
        <f>Kategorie!B53</f>
        <v>86</v>
      </c>
      <c r="C88" s="45" t="str">
        <f>Kategorie!C53</f>
        <v>Bělobradič</v>
      </c>
      <c r="D88" s="45" t="str">
        <f>Kategorie!D53</f>
        <v>Jiří</v>
      </c>
      <c r="E88" s="45" t="str">
        <f>Kategorie!E53</f>
        <v>No talent</v>
      </c>
      <c r="F88" s="38">
        <f>Kategorie!F53</f>
        <v>1975</v>
      </c>
      <c r="G88" s="38" t="str">
        <f>Kategorie!G53</f>
        <v>MA</v>
      </c>
      <c r="H88" s="38" t="str">
        <f>Kategorie!H53</f>
        <v>MA</v>
      </c>
      <c r="I88" s="46">
        <f>Kategorie!I53</f>
        <v>0.03675925925925926</v>
      </c>
      <c r="J88" s="47">
        <f>Kategorie!J53</f>
        <v>1</v>
      </c>
      <c r="K88" s="34">
        <f>Kategorie!K53</f>
        <v>0.0034744101379262063</v>
      </c>
      <c r="L88" s="34">
        <f>I88-$I$4</f>
        <v>0.01291666666666667</v>
      </c>
      <c r="M88" s="48">
        <f>ROUND((L88/K88*1000),0)</f>
        <v>3718</v>
      </c>
    </row>
    <row r="89" spans="1:13" ht="12.75">
      <c r="A89" s="43">
        <f>ROW(C86)</f>
        <v>86</v>
      </c>
      <c r="B89" s="44">
        <f>Kategorie!B54</f>
        <v>97</v>
      </c>
      <c r="C89" s="45" t="str">
        <f>Kategorie!C54</f>
        <v>Čížek</v>
      </c>
      <c r="D89" s="45" t="str">
        <f>Kategorie!D54</f>
        <v>Robert</v>
      </c>
      <c r="E89" s="45" t="str">
        <f>Kategorie!E54</f>
        <v>Znojmo</v>
      </c>
      <c r="F89" s="38">
        <f>Kategorie!F54</f>
        <v>1977</v>
      </c>
      <c r="G89" s="38" t="str">
        <f>Kategorie!G54</f>
        <v>MA</v>
      </c>
      <c r="H89" s="38" t="str">
        <f>Kategorie!H54</f>
        <v>MA</v>
      </c>
      <c r="I89" s="46">
        <f>Kategorie!I54</f>
        <v>0.03680555555555556</v>
      </c>
      <c r="J89" s="47">
        <f>Kategorie!J54</f>
        <v>1</v>
      </c>
      <c r="K89" s="34">
        <f>Kategorie!K54</f>
        <v>0.0034787859693341736</v>
      </c>
      <c r="L89" s="34">
        <f>I89-$I$4</f>
        <v>0.012962962962962964</v>
      </c>
      <c r="M89" s="48">
        <f>ROUND((L89/K89*1000),0)</f>
        <v>3726</v>
      </c>
    </row>
    <row r="90" spans="1:13" ht="12.75">
      <c r="A90" s="43">
        <f>ROW(C87)</f>
        <v>87</v>
      </c>
      <c r="B90" s="44">
        <f>Kategorie!B109</f>
        <v>98</v>
      </c>
      <c r="C90" s="45" t="str">
        <f>Kategorie!C109</f>
        <v>Januška</v>
      </c>
      <c r="D90" s="45" t="str">
        <f>Kategorie!D109</f>
        <v>Ivan</v>
      </c>
      <c r="E90" s="45" t="str">
        <f>Kategorie!E109</f>
        <v>Šanov</v>
      </c>
      <c r="F90" s="38">
        <f>Kategorie!F109</f>
        <v>1958</v>
      </c>
      <c r="G90" s="38" t="str">
        <f>Kategorie!G109</f>
        <v>MC</v>
      </c>
      <c r="H90" s="38" t="str">
        <f>Kategorie!H109</f>
        <v>MC</v>
      </c>
      <c r="I90" s="46">
        <f>Kategorie!I109</f>
        <v>0.036863425925925924</v>
      </c>
      <c r="J90" s="47">
        <f>Kategorie!J109</f>
        <v>14</v>
      </c>
      <c r="K90" s="34">
        <f>Kategorie!K109</f>
        <v>0.0034842557585941327</v>
      </c>
      <c r="L90" s="34">
        <f>I90-$I$4</f>
        <v>0.013020833333333332</v>
      </c>
      <c r="M90" s="48">
        <f>ROUND((L90/K90*1000),0)</f>
        <v>3737</v>
      </c>
    </row>
    <row r="91" spans="1:13" ht="12.75">
      <c r="A91" s="43">
        <f>ROW(C88)</f>
        <v>88</v>
      </c>
      <c r="B91" s="44">
        <f>Kategorie!B121</f>
        <v>54</v>
      </c>
      <c r="C91" s="45" t="str">
        <f>Kategorie!C121</f>
        <v>Kališ</v>
      </c>
      <c r="D91" s="45" t="str">
        <f>Kategorie!D121</f>
        <v>Přemysl</v>
      </c>
      <c r="E91" s="45" t="str">
        <f>Kategorie!E121</f>
        <v>TJ Znojmo</v>
      </c>
      <c r="F91" s="38">
        <f>Kategorie!F121</f>
        <v>1952</v>
      </c>
      <c r="G91" s="38" t="str">
        <f>Kategorie!G121</f>
        <v>MD</v>
      </c>
      <c r="H91" s="38" t="str">
        <f>Kategorie!H121</f>
        <v>MD</v>
      </c>
      <c r="I91" s="46">
        <f>Kategorie!I121</f>
        <v>0.03695601851851852</v>
      </c>
      <c r="J91" s="47">
        <f>Kategorie!J121</f>
        <v>21</v>
      </c>
      <c r="K91" s="34">
        <f>Kategorie!K121</f>
        <v>0.003493007421410068</v>
      </c>
      <c r="L91" s="34">
        <f>I91-$I$4</f>
        <v>0.013113425925925928</v>
      </c>
      <c r="M91" s="48">
        <f>ROUND((L91/K91*1000),0)</f>
        <v>3754</v>
      </c>
    </row>
    <row r="92" spans="1:13" ht="12.75">
      <c r="A92" s="43">
        <f>ROW(C89)</f>
        <v>89</v>
      </c>
      <c r="B92" s="44">
        <f>Kategorie!B97</f>
        <v>71</v>
      </c>
      <c r="C92" s="45" t="str">
        <f>Kategorie!C97</f>
        <v>Smolík</v>
      </c>
      <c r="D92" s="45" t="str">
        <f>Kategorie!D97</f>
        <v>Martin</v>
      </c>
      <c r="E92" s="45" t="str">
        <f>Kategorie!E97</f>
        <v>Znojmo</v>
      </c>
      <c r="F92" s="38">
        <f>Kategorie!F97</f>
        <v>1969</v>
      </c>
      <c r="G92" s="38" t="str">
        <f>Kategorie!G97</f>
        <v>MB</v>
      </c>
      <c r="H92" s="38" t="str">
        <f>Kategorie!H97</f>
        <v>MB</v>
      </c>
      <c r="I92" s="46">
        <f>Kategorie!I97</f>
        <v>0.037175925925925925</v>
      </c>
      <c r="J92" s="47">
        <f>Kategorie!J97</f>
        <v>1</v>
      </c>
      <c r="K92" s="34">
        <f>Kategorie!K97</f>
        <v>0.0035137926205979133</v>
      </c>
      <c r="L92" s="34">
        <f>I92-$I$4</f>
        <v>0.013333333333333332</v>
      </c>
      <c r="M92" s="48">
        <f>ROUND((L92/K92*1000),0)</f>
        <v>3795</v>
      </c>
    </row>
    <row r="93" spans="1:13" ht="12.75">
      <c r="A93" s="43">
        <f>ROW(C90)</f>
        <v>90</v>
      </c>
      <c r="B93" s="44">
        <f>Kategorie!B146</f>
        <v>45</v>
      </c>
      <c r="C93" s="45" t="str">
        <f>Kategorie!C146</f>
        <v>Březnová</v>
      </c>
      <c r="D93" s="45" t="str">
        <f>Kategorie!D146</f>
        <v>Klára</v>
      </c>
      <c r="E93" s="45" t="str">
        <f>Kategorie!E146</f>
        <v>TJ Spartak Třebíč</v>
      </c>
      <c r="F93" s="38">
        <f>Kategorie!F146</f>
        <v>1993</v>
      </c>
      <c r="G93" s="38" t="str">
        <f>Kategorie!G146</f>
        <v>ŽA</v>
      </c>
      <c r="H93" s="38" t="str">
        <f>Kategorie!H146</f>
        <v>ŽA</v>
      </c>
      <c r="I93" s="46">
        <f>Kategorie!I146</f>
        <v>0.03719907407407407</v>
      </c>
      <c r="J93" s="47">
        <f>Kategorie!J146</f>
        <v>21</v>
      </c>
      <c r="K93" s="34">
        <f>Kategorie!K146</f>
        <v>0.003515980536301897</v>
      </c>
      <c r="L93" s="34">
        <f>I93-$I$4</f>
        <v>0.01335648148148148</v>
      </c>
      <c r="M93" s="48">
        <f>ROUND((L93/K93*1000),0)</f>
        <v>3799</v>
      </c>
    </row>
    <row r="94" spans="1:13" ht="12.75">
      <c r="A94" s="43">
        <f>ROW(C91)</f>
        <v>91</v>
      </c>
      <c r="B94" s="44">
        <f>Kategorie!B55</f>
        <v>124</v>
      </c>
      <c r="C94" s="45" t="str">
        <f>Kategorie!C55</f>
        <v>Svoboda</v>
      </c>
      <c r="D94" s="45" t="str">
        <f>Kategorie!D55</f>
        <v>Jiří</v>
      </c>
      <c r="E94" s="45" t="str">
        <f>Kategorie!E55</f>
        <v>-</v>
      </c>
      <c r="F94" s="38">
        <f>Kategorie!F55</f>
        <v>1980</v>
      </c>
      <c r="G94" s="38" t="str">
        <f>Kategorie!G55</f>
        <v>MA</v>
      </c>
      <c r="H94" s="38" t="str">
        <f>Kategorie!H55</f>
        <v>MA</v>
      </c>
      <c r="I94" s="46">
        <f>Kategorie!I55</f>
        <v>0.037280092592592594</v>
      </c>
      <c r="J94" s="47">
        <f>Kategorie!J55</f>
        <v>1</v>
      </c>
      <c r="K94" s="34">
        <f>Kategorie!K55</f>
        <v>0.0035236382412658406</v>
      </c>
      <c r="L94" s="34">
        <f>I94-$I$4</f>
        <v>0.013437500000000002</v>
      </c>
      <c r="M94" s="48">
        <f>ROUND((L94/K94*1000),0)</f>
        <v>3814</v>
      </c>
    </row>
    <row r="95" spans="1:13" ht="12.75">
      <c r="A95" s="43">
        <f>ROW(C92)</f>
        <v>92</v>
      </c>
      <c r="B95" s="44">
        <f>Kategorie!B110</f>
        <v>65</v>
      </c>
      <c r="C95" s="45" t="str">
        <f>Kategorie!C110</f>
        <v>Orth</v>
      </c>
      <c r="D95" s="45" t="str">
        <f>Kategorie!D110</f>
        <v>Milan</v>
      </c>
      <c r="E95" s="45" t="str">
        <f>Kategorie!E110</f>
        <v>Irish pub Břeclav</v>
      </c>
      <c r="F95" s="38">
        <f>Kategorie!F110</f>
        <v>1961</v>
      </c>
      <c r="G95" s="38" t="str">
        <f>Kategorie!G110</f>
        <v>MC</v>
      </c>
      <c r="H95" s="38" t="str">
        <f>Kategorie!H110</f>
        <v>MC</v>
      </c>
      <c r="I95" s="46">
        <f>Kategorie!I110</f>
        <v>0.037314814814814815</v>
      </c>
      <c r="J95" s="47">
        <f>Kategorie!J110</f>
        <v>13</v>
      </c>
      <c r="K95" s="34">
        <f>Kategorie!K110</f>
        <v>0.003526920114821816</v>
      </c>
      <c r="L95" s="34">
        <f>I95-$I$4</f>
        <v>0.013472222222222222</v>
      </c>
      <c r="M95" s="48">
        <f>ROUND((L95/K95*1000),0)</f>
        <v>3820</v>
      </c>
    </row>
    <row r="96" spans="1:13" ht="12.75">
      <c r="A96" s="43">
        <f>ROW(C93)</f>
        <v>93</v>
      </c>
      <c r="B96" s="44">
        <f>Kategorie!B122</f>
        <v>280</v>
      </c>
      <c r="C96" s="45" t="str">
        <f>Kategorie!C122</f>
        <v>Pilař</v>
      </c>
      <c r="D96" s="45" t="str">
        <f>Kategorie!D122</f>
        <v>Josef</v>
      </c>
      <c r="E96" s="45" t="str">
        <f>Kategorie!E122</f>
        <v>Orel Únanov</v>
      </c>
      <c r="F96" s="38">
        <f>Kategorie!F122</f>
        <v>1951</v>
      </c>
      <c r="G96" s="38" t="str">
        <f>Kategorie!G122</f>
        <v>MD</v>
      </c>
      <c r="H96" s="38" t="str">
        <f>Kategorie!H122</f>
        <v>MD</v>
      </c>
      <c r="I96" s="46">
        <f>Kategorie!I122</f>
        <v>0.03732638888888889</v>
      </c>
      <c r="J96" s="47">
        <f>Kategorie!J122</f>
        <v>18</v>
      </c>
      <c r="K96" s="34">
        <f>Kategorie!K122</f>
        <v>0.003528014072673808</v>
      </c>
      <c r="L96" s="34">
        <f>I96-$I$4</f>
        <v>0.013483796296296296</v>
      </c>
      <c r="M96" s="48">
        <f>ROUND((L96/K96*1000),0)</f>
        <v>3822</v>
      </c>
    </row>
    <row r="97" spans="1:13" ht="12.75">
      <c r="A97" s="43">
        <f>ROW(C94)</f>
        <v>94</v>
      </c>
      <c r="B97" s="44">
        <f>Kategorie!B56</f>
        <v>133</v>
      </c>
      <c r="C97" s="45" t="str">
        <f>Kategorie!C56</f>
        <v>Volhejn</v>
      </c>
      <c r="D97" s="45" t="str">
        <f>Kategorie!D56</f>
        <v>Pavel</v>
      </c>
      <c r="E97" s="45" t="str">
        <f>Kategorie!E56</f>
        <v>-</v>
      </c>
      <c r="F97" s="38">
        <f>Kategorie!F56</f>
        <v>1979</v>
      </c>
      <c r="G97" s="38" t="str">
        <f>Kategorie!G56</f>
        <v>MA</v>
      </c>
      <c r="H97" s="38" t="str">
        <f>Kategorie!H56</f>
        <v>MA</v>
      </c>
      <c r="I97" s="46">
        <f>Kategorie!I56</f>
        <v>0.03737268518518518</v>
      </c>
      <c r="J97" s="47">
        <f>Kategorie!J56</f>
        <v>1</v>
      </c>
      <c r="K97" s="34">
        <f>Kategorie!K56</f>
        <v>0.003532389904081775</v>
      </c>
      <c r="L97" s="34">
        <f>I97-$I$4</f>
        <v>0.01353009259259259</v>
      </c>
      <c r="M97" s="48">
        <f>ROUND((L97/K97*1000),0)</f>
        <v>3830</v>
      </c>
    </row>
    <row r="98" spans="1:13" ht="12.75">
      <c r="A98" s="43">
        <f>ROW(C95)</f>
        <v>95</v>
      </c>
      <c r="B98" s="44">
        <f>Kategorie!B98</f>
        <v>91</v>
      </c>
      <c r="C98" s="45" t="str">
        <f>Kategorie!C98</f>
        <v>Dobeš</v>
      </c>
      <c r="D98" s="45" t="str">
        <f>Kategorie!D98</f>
        <v>Josef</v>
      </c>
      <c r="E98" s="45" t="str">
        <f>Kategorie!E98</f>
        <v>CKK Znojmo</v>
      </c>
      <c r="F98" s="38">
        <f>Kategorie!F98</f>
        <v>1966</v>
      </c>
      <c r="G98" s="38" t="str">
        <f>Kategorie!G98</f>
        <v>MB</v>
      </c>
      <c r="H98" s="38" t="str">
        <f>Kategorie!H98</f>
        <v>MB</v>
      </c>
      <c r="I98" s="46">
        <f>Kategorie!I98</f>
        <v>0.03743055555555556</v>
      </c>
      <c r="J98" s="47">
        <f>Kategorie!J98</f>
        <v>1</v>
      </c>
      <c r="K98" s="34">
        <f>Kategorie!K98</f>
        <v>0.003537859693341735</v>
      </c>
      <c r="L98" s="34">
        <f>I98-$I$4</f>
        <v>0.013587962962962965</v>
      </c>
      <c r="M98" s="48">
        <f>ROUND((L98/K98*1000),0)</f>
        <v>3841</v>
      </c>
    </row>
    <row r="99" spans="1:13" ht="12.75">
      <c r="A99" s="43">
        <f>ROW(C96)</f>
        <v>96</v>
      </c>
      <c r="B99" s="44">
        <f>Kategorie!B147</f>
        <v>105</v>
      </c>
      <c r="C99" s="45" t="str">
        <f>Kategorie!C147</f>
        <v>Smolzová</v>
      </c>
      <c r="D99" s="45" t="str">
        <f>Kategorie!D147</f>
        <v>Romana</v>
      </c>
      <c r="E99" s="45" t="str">
        <f>Kategorie!E147</f>
        <v>-</v>
      </c>
      <c r="F99" s="38">
        <f>Kategorie!F147</f>
        <v>1979</v>
      </c>
      <c r="G99" s="38" t="str">
        <f>Kategorie!G147</f>
        <v>ŽA</v>
      </c>
      <c r="H99" s="38" t="str">
        <f>Kategorie!H147</f>
        <v>ŽA</v>
      </c>
      <c r="I99" s="46">
        <f>Kategorie!I147</f>
        <v>0.037731481481481484</v>
      </c>
      <c r="J99" s="47">
        <f>Kategorie!J147</f>
        <v>18</v>
      </c>
      <c r="K99" s="34">
        <f>Kategorie!K147</f>
        <v>0.0035663025974935238</v>
      </c>
      <c r="L99" s="34">
        <f>I99-$I$4</f>
        <v>0.013888888888888892</v>
      </c>
      <c r="M99" s="48">
        <f>ROUND((L99/K99*1000),0)</f>
        <v>3894</v>
      </c>
    </row>
    <row r="100" spans="1:13" ht="12.75">
      <c r="A100" s="43">
        <f>ROW(C97)</f>
        <v>97</v>
      </c>
      <c r="B100" s="44">
        <f>Kategorie!B158</f>
        <v>147</v>
      </c>
      <c r="C100" s="45" t="str">
        <f>Kategorie!C158</f>
        <v>Bulantová</v>
      </c>
      <c r="D100" s="45" t="str">
        <f>Kategorie!D158</f>
        <v>Tamara</v>
      </c>
      <c r="E100" s="45" t="str">
        <f>Kategorie!E158</f>
        <v>Znojmo</v>
      </c>
      <c r="F100" s="38">
        <f>Kategorie!F158</f>
        <v>1966</v>
      </c>
      <c r="G100" s="38" t="str">
        <f>Kategorie!G158</f>
        <v>ŽB</v>
      </c>
      <c r="H100" s="38" t="str">
        <f>Kategorie!H158</f>
        <v>ŽB</v>
      </c>
      <c r="I100" s="46">
        <f>Kategorie!I158</f>
        <v>0.037731481481481484</v>
      </c>
      <c r="J100" s="47">
        <f>Kategorie!J158</f>
        <v>18</v>
      </c>
      <c r="K100" s="34">
        <f>Kategorie!K158</f>
        <v>0.0035663025974935238</v>
      </c>
      <c r="L100" s="34">
        <f>I100-$I$4</f>
        <v>0.013888888888888892</v>
      </c>
      <c r="M100" s="48">
        <f>ROUND((L100/K100*1000),0)</f>
        <v>3894</v>
      </c>
    </row>
    <row r="101" spans="1:13" ht="12.75">
      <c r="A101" s="43">
        <f>ROW(C98)</f>
        <v>98</v>
      </c>
      <c r="B101" s="44">
        <f>Kategorie!B57</f>
        <v>89</v>
      </c>
      <c r="C101" s="45" t="str">
        <f>Kategorie!C57</f>
        <v>Průša</v>
      </c>
      <c r="D101" s="45" t="str">
        <f>Kategorie!D57</f>
        <v>Petr</v>
      </c>
      <c r="E101" s="45" t="str">
        <f>Kategorie!E57</f>
        <v>-</v>
      </c>
      <c r="F101" s="38">
        <f>Kategorie!F57</f>
        <v>1987</v>
      </c>
      <c r="G101" s="38" t="str">
        <f>Kategorie!G57</f>
        <v>MA</v>
      </c>
      <c r="H101" s="38" t="str">
        <f>Kategorie!H57</f>
        <v>MA</v>
      </c>
      <c r="I101" s="46">
        <f>Kategorie!I57</f>
        <v>0.03805555555555556</v>
      </c>
      <c r="J101" s="47">
        <f>Kategorie!J57</f>
        <v>1</v>
      </c>
      <c r="K101" s="34">
        <f>Kategorie!K57</f>
        <v>0.0035969334173492967</v>
      </c>
      <c r="L101" s="34">
        <f>I101-$I$4</f>
        <v>0.014212962962962965</v>
      </c>
      <c r="M101" s="48">
        <f>ROUND((L101/K101*1000),0)</f>
        <v>3951</v>
      </c>
    </row>
    <row r="102" spans="1:13" ht="12.75">
      <c r="A102" s="43">
        <f>ROW(C99)</f>
        <v>99</v>
      </c>
      <c r="B102" s="44">
        <f>Kategorie!B148</f>
        <v>88</v>
      </c>
      <c r="C102" s="45" t="str">
        <f>Kategorie!C148</f>
        <v>Holcmanová</v>
      </c>
      <c r="D102" s="45" t="str">
        <f>Kategorie!D148</f>
        <v>Radka</v>
      </c>
      <c r="E102" s="45" t="str">
        <f>Kategorie!E148</f>
        <v>-</v>
      </c>
      <c r="F102" s="38">
        <f>Kategorie!F148</f>
        <v>1988</v>
      </c>
      <c r="G102" s="38" t="str">
        <f>Kategorie!G148</f>
        <v>ŽA</v>
      </c>
      <c r="H102" s="38" t="str">
        <f>Kategorie!H148</f>
        <v>ŽA</v>
      </c>
      <c r="I102" s="46">
        <f>Kategorie!I148</f>
        <v>0.03805555555555556</v>
      </c>
      <c r="J102" s="47">
        <f>Kategorie!J148</f>
        <v>16</v>
      </c>
      <c r="K102" s="34">
        <f>Kategorie!K148</f>
        <v>0.0035969334173492967</v>
      </c>
      <c r="L102" s="34">
        <f>I102-$I$4</f>
        <v>0.014212962962962965</v>
      </c>
      <c r="M102" s="48">
        <f>ROUND((L102/K102*1000),0)</f>
        <v>3951</v>
      </c>
    </row>
    <row r="103" spans="1:13" ht="12.75">
      <c r="A103" s="43">
        <f>ROW(C100)</f>
        <v>100</v>
      </c>
      <c r="B103" s="44">
        <f>Kategorie!B123</f>
        <v>13</v>
      </c>
      <c r="C103" s="45" t="str">
        <f>Kategorie!C123</f>
        <v>Hlavsa</v>
      </c>
      <c r="D103" s="45" t="str">
        <f>Kategorie!D123</f>
        <v>František</v>
      </c>
      <c r="E103" s="45" t="str">
        <f>Kategorie!E123</f>
        <v>ABK 99 Pohořelice</v>
      </c>
      <c r="F103" s="38">
        <f>Kategorie!F123</f>
        <v>1947</v>
      </c>
      <c r="G103" s="38" t="str">
        <f>Kategorie!G123</f>
        <v>MD</v>
      </c>
      <c r="H103" s="38" t="str">
        <f>Kategorie!H123</f>
        <v>MD</v>
      </c>
      <c r="I103" s="46">
        <f>Kategorie!I123</f>
        <v>0.038078703703703705</v>
      </c>
      <c r="J103" s="47">
        <f>Kategorie!J123</f>
        <v>16</v>
      </c>
      <c r="K103" s="34">
        <f>Kategorie!K123</f>
        <v>0.00359912133305328</v>
      </c>
      <c r="L103" s="34">
        <f>I103-$I$4</f>
        <v>0.014236111111111113</v>
      </c>
      <c r="M103" s="48">
        <f>ROUND((L103/K103*1000),0)</f>
        <v>3955</v>
      </c>
    </row>
    <row r="104" spans="1:13" ht="12.75">
      <c r="A104" s="43">
        <f>ROW(C101)</f>
        <v>101</v>
      </c>
      <c r="B104" s="44">
        <f>Kategorie!B111</f>
        <v>39</v>
      </c>
      <c r="C104" s="45" t="str">
        <f>Kategorie!C111</f>
        <v>Mejzlík</v>
      </c>
      <c r="D104" s="45" t="str">
        <f>Kategorie!D111</f>
        <v>Petr</v>
      </c>
      <c r="E104" s="45" t="str">
        <f>Kategorie!E111</f>
        <v>TJ Spartak Třebíč</v>
      </c>
      <c r="F104" s="38">
        <f>Kategorie!F111</f>
        <v>1959</v>
      </c>
      <c r="G104" s="38" t="str">
        <f>Kategorie!G111</f>
        <v>MC</v>
      </c>
      <c r="H104" s="38" t="str">
        <f>Kategorie!H111</f>
        <v>MC</v>
      </c>
      <c r="I104" s="46">
        <f>Kategorie!I111</f>
        <v>0.038252314814814815</v>
      </c>
      <c r="J104" s="47">
        <f>Kategorie!J111</f>
        <v>12</v>
      </c>
      <c r="K104" s="34">
        <f>Kategorie!K111</f>
        <v>0.0036155307008331585</v>
      </c>
      <c r="L104" s="34">
        <f>I104-$I$4</f>
        <v>0.014409722222222223</v>
      </c>
      <c r="M104" s="48">
        <f>ROUND((L104/K104*1000),0)</f>
        <v>3986</v>
      </c>
    </row>
    <row r="105" spans="1:13" ht="12.75">
      <c r="A105" s="43">
        <f>ROW(C102)</f>
        <v>102</v>
      </c>
      <c r="B105" s="44">
        <f>Kategorie!B159</f>
        <v>76</v>
      </c>
      <c r="C105" s="45" t="str">
        <f>Kategorie!C159</f>
        <v>Slámová</v>
      </c>
      <c r="D105" s="45" t="str">
        <f>Kategorie!D159</f>
        <v>Jitka</v>
      </c>
      <c r="E105" s="45" t="str">
        <f>Kategorie!E159</f>
        <v>Hostěradice</v>
      </c>
      <c r="F105" s="38">
        <f>Kategorie!F159</f>
        <v>1971</v>
      </c>
      <c r="G105" s="38" t="str">
        <f>Kategorie!G159</f>
        <v>ŽB</v>
      </c>
      <c r="H105" s="38" t="str">
        <f>Kategorie!H159</f>
        <v>ŽB</v>
      </c>
      <c r="I105" s="46">
        <f>Kategorie!I159</f>
        <v>0.03832175925925926</v>
      </c>
      <c r="J105" s="47">
        <f>Kategorie!J159</f>
        <v>16</v>
      </c>
      <c r="K105" s="34">
        <f>Kategorie!K159</f>
        <v>0.003622094447945109</v>
      </c>
      <c r="L105" s="34">
        <f>I105-$I$4</f>
        <v>0.014479166666666664</v>
      </c>
      <c r="M105" s="48">
        <f>ROUND((L105/K105*1000),0)</f>
        <v>3997</v>
      </c>
    </row>
    <row r="106" spans="1:13" ht="12.75">
      <c r="A106" s="43">
        <f>ROW(C103)</f>
        <v>103</v>
      </c>
      <c r="B106" s="44">
        <f>Kategorie!B58</f>
        <v>25</v>
      </c>
      <c r="C106" s="45" t="str">
        <f>Kategorie!C58</f>
        <v>Poláček</v>
      </c>
      <c r="D106" s="45" t="str">
        <f>Kategorie!D58</f>
        <v>Martin</v>
      </c>
      <c r="E106" s="45" t="str">
        <f>Kategorie!E58</f>
        <v>Znojmo</v>
      </c>
      <c r="F106" s="38">
        <f>Kategorie!F58</f>
        <v>1976</v>
      </c>
      <c r="G106" s="38" t="str">
        <f>Kategorie!G58</f>
        <v>MA</v>
      </c>
      <c r="H106" s="38" t="str">
        <f>Kategorie!H58</f>
        <v>MA</v>
      </c>
      <c r="I106" s="46">
        <f>Kategorie!I58</f>
        <v>0.03868055555555556</v>
      </c>
      <c r="J106" s="47">
        <f>Kategorie!J58</f>
        <v>1</v>
      </c>
      <c r="K106" s="34">
        <f>Kategorie!K58</f>
        <v>0.003656007141356858</v>
      </c>
      <c r="L106" s="34">
        <f>I106-$I$4</f>
        <v>0.014837962962962966</v>
      </c>
      <c r="M106" s="48">
        <f>ROUND((L106/K106*1000),0)</f>
        <v>4059</v>
      </c>
    </row>
    <row r="107" spans="1:13" ht="12.75">
      <c r="A107" s="43">
        <f>ROW(C104)</f>
        <v>104</v>
      </c>
      <c r="B107" s="44">
        <f>Kategorie!B160</f>
        <v>129</v>
      </c>
      <c r="C107" s="45" t="str">
        <f>Kategorie!C160</f>
        <v>Jirovská</v>
      </c>
      <c r="D107" s="45" t="str">
        <f>Kategorie!D160</f>
        <v>Monika</v>
      </c>
      <c r="E107" s="45" t="str">
        <f>Kategorie!E160</f>
        <v>Znojmo</v>
      </c>
      <c r="F107" s="38">
        <f>Kategorie!F160</f>
        <v>1971</v>
      </c>
      <c r="G107" s="38" t="str">
        <f>Kategorie!G160</f>
        <v>ŽB</v>
      </c>
      <c r="H107" s="38" t="str">
        <f>Kategorie!H160</f>
        <v>ŽB</v>
      </c>
      <c r="I107" s="46">
        <f>Kategorie!I160</f>
        <v>0.03871527777777778</v>
      </c>
      <c r="J107" s="47">
        <f>Kategorie!J160</f>
        <v>15</v>
      </c>
      <c r="K107" s="34">
        <f>Kategorie!K160</f>
        <v>0.0036592890149128336</v>
      </c>
      <c r="L107" s="34">
        <f>I107-$I$4</f>
        <v>0.014872685185185187</v>
      </c>
      <c r="M107" s="48">
        <f>ROUND((L107/K107*1000),0)</f>
        <v>4064</v>
      </c>
    </row>
    <row r="108" spans="1:13" ht="12.75">
      <c r="A108" s="43">
        <f>ROW(C105)</f>
        <v>105</v>
      </c>
      <c r="B108" s="44">
        <f>Kategorie!B124</f>
        <v>99</v>
      </c>
      <c r="C108" s="45" t="str">
        <f>Kategorie!C124</f>
        <v>Kříž</v>
      </c>
      <c r="D108" s="45" t="str">
        <f>Kategorie!D124</f>
        <v>Jiří</v>
      </c>
      <c r="E108" s="45" t="str">
        <f>Kategorie!E124</f>
        <v>Hevlín</v>
      </c>
      <c r="F108" s="38">
        <f>Kategorie!F124</f>
        <v>1953</v>
      </c>
      <c r="G108" s="38" t="str">
        <f>Kategorie!G124</f>
        <v>MD</v>
      </c>
      <c r="H108" s="38" t="str">
        <f>Kategorie!H124</f>
        <v>MD</v>
      </c>
      <c r="I108" s="46">
        <f>Kategorie!I124</f>
        <v>0.03935185185185185</v>
      </c>
      <c r="J108" s="47">
        <f>Kategorie!J124</f>
        <v>15</v>
      </c>
      <c r="K108" s="34">
        <f>Kategorie!K124</f>
        <v>0.0037194566967723866</v>
      </c>
      <c r="L108" s="34">
        <f>I108-$I$4</f>
        <v>0.01550925925925926</v>
      </c>
      <c r="M108" s="48">
        <f>ROUND((L108/K108*1000),0)</f>
        <v>4170</v>
      </c>
    </row>
    <row r="109" spans="1:13" ht="12.75">
      <c r="A109" s="43">
        <f>ROW(C106)</f>
        <v>106</v>
      </c>
      <c r="B109" s="44">
        <f>Kategorie!B149</f>
        <v>63</v>
      </c>
      <c r="C109" s="45" t="str">
        <f>Kategorie!C149</f>
        <v>Kuchařová</v>
      </c>
      <c r="D109" s="45" t="str">
        <f>Kategorie!D149</f>
        <v>Simona</v>
      </c>
      <c r="E109" s="45" t="str">
        <f>Kategorie!E149</f>
        <v>Znojmo</v>
      </c>
      <c r="F109" s="38">
        <f>Kategorie!F149</f>
        <v>1996</v>
      </c>
      <c r="G109" s="38" t="str">
        <f>Kategorie!G149</f>
        <v>ŽA</v>
      </c>
      <c r="H109" s="38" t="str">
        <f>Kategorie!H149</f>
        <v>ŽA</v>
      </c>
      <c r="I109" s="46">
        <f>Kategorie!I149</f>
        <v>0.03939814814814815</v>
      </c>
      <c r="J109" s="47">
        <f>Kategorie!J149</f>
        <v>15</v>
      </c>
      <c r="K109" s="34">
        <f>Kategorie!K149</f>
        <v>0.0037238325281803543</v>
      </c>
      <c r="L109" s="34">
        <f>I109-$I$4</f>
        <v>0.015555555555555555</v>
      </c>
      <c r="M109" s="48">
        <f>ROUND((L109/K109*1000),0)</f>
        <v>4177</v>
      </c>
    </row>
    <row r="110" spans="1:13" ht="12.75">
      <c r="A110" s="43">
        <f>ROW(C107)</f>
        <v>107</v>
      </c>
      <c r="B110" s="44">
        <f>Kategorie!B112</f>
        <v>284</v>
      </c>
      <c r="C110" s="45" t="str">
        <f>Kategorie!C112</f>
        <v>Danielovič</v>
      </c>
      <c r="D110" s="45" t="str">
        <f>Kategorie!D112</f>
        <v>Leo</v>
      </c>
      <c r="E110" s="45" t="str">
        <f>Kategorie!E112</f>
        <v>Hradiště Znojmo</v>
      </c>
      <c r="F110" s="38">
        <f>Kategorie!F112</f>
        <v>1958</v>
      </c>
      <c r="G110" s="38" t="str">
        <f>Kategorie!G112</f>
        <v>MC</v>
      </c>
      <c r="H110" s="38" t="str">
        <f>Kategorie!H112</f>
        <v>MC</v>
      </c>
      <c r="I110" s="46">
        <f>Kategorie!I112</f>
        <v>0.03962962962962963</v>
      </c>
      <c r="J110" s="47">
        <f>Kategorie!J112</f>
        <v>11</v>
      </c>
      <c r="K110" s="34">
        <f>Kategorie!K112</f>
        <v>0.0037457116852201923</v>
      </c>
      <c r="L110" s="34">
        <f>I110-$I$4</f>
        <v>0.01578703703703704</v>
      </c>
      <c r="M110" s="48">
        <f>ROUND((L110/K110*1000),0)</f>
        <v>4215</v>
      </c>
    </row>
    <row r="111" spans="1:13" ht="12.75">
      <c r="A111" s="43">
        <f>ROW(C108)</f>
        <v>108</v>
      </c>
      <c r="B111" s="44">
        <f>Kategorie!B59</f>
        <v>33</v>
      </c>
      <c r="C111" s="45" t="str">
        <f>Kategorie!C59</f>
        <v>Tunka</v>
      </c>
      <c r="D111" s="45" t="str">
        <f>Kategorie!D59</f>
        <v>Martin</v>
      </c>
      <c r="E111" s="45" t="str">
        <f>Kategorie!E59</f>
        <v>Únanov</v>
      </c>
      <c r="F111" s="38">
        <f>Kategorie!F59</f>
        <v>1993</v>
      </c>
      <c r="G111" s="38" t="str">
        <f>Kategorie!G59</f>
        <v>MA</v>
      </c>
      <c r="H111" s="38" t="str">
        <f>Kategorie!H59</f>
        <v>MA</v>
      </c>
      <c r="I111" s="46">
        <f>Kategorie!I59</f>
        <v>0.03980324074074074</v>
      </c>
      <c r="J111" s="47">
        <f>Kategorie!J59</f>
        <v>1</v>
      </c>
      <c r="K111" s="34">
        <f>Kategorie!K59</f>
        <v>0.0037621210530000703</v>
      </c>
      <c r="L111" s="34">
        <f>I111-$I$4</f>
        <v>0.01596064814814815</v>
      </c>
      <c r="M111" s="48">
        <f>ROUND((L111/K111*1000),0)</f>
        <v>4242</v>
      </c>
    </row>
    <row r="112" spans="1:13" ht="12.75">
      <c r="A112" s="43">
        <f>ROW(C109)</f>
        <v>109</v>
      </c>
      <c r="B112" s="44">
        <f>Kategorie!B99</f>
        <v>31</v>
      </c>
      <c r="C112" s="45" t="str">
        <f>Kategorie!C99</f>
        <v>Hruška</v>
      </c>
      <c r="D112" s="45" t="str">
        <f>Kategorie!D99</f>
        <v>Petr</v>
      </c>
      <c r="E112" s="45" t="str">
        <f>Kategorie!E99</f>
        <v>Orel Únanov</v>
      </c>
      <c r="F112" s="38">
        <f>Kategorie!F99</f>
        <v>1964</v>
      </c>
      <c r="G112" s="38" t="str">
        <f>Kategorie!G99</f>
        <v>MB</v>
      </c>
      <c r="H112" s="38" t="str">
        <f>Kategorie!H99</f>
        <v>MB</v>
      </c>
      <c r="I112" s="46">
        <f>Kategorie!I99</f>
        <v>0.03988425925925926</v>
      </c>
      <c r="J112" s="47">
        <f>Kategorie!J99</f>
        <v>1</v>
      </c>
      <c r="K112" s="34">
        <f>Kategorie!K99</f>
        <v>0.003769778757964013</v>
      </c>
      <c r="L112" s="34">
        <f>I112-$I$4</f>
        <v>0.016041666666666666</v>
      </c>
      <c r="M112" s="48">
        <f>ROUND((L112/K112*1000),0)</f>
        <v>4255</v>
      </c>
    </row>
    <row r="113" spans="1:13" ht="12.75">
      <c r="A113" s="43">
        <f>ROW(C110)</f>
        <v>110</v>
      </c>
      <c r="B113" s="44">
        <f>Kategorie!B150</f>
        <v>51</v>
      </c>
      <c r="C113" s="45" t="str">
        <f>Kategorie!C150</f>
        <v>Čermáková</v>
      </c>
      <c r="D113" s="45" t="str">
        <f>Kategorie!D150</f>
        <v>Věra</v>
      </c>
      <c r="E113" s="45" t="str">
        <f>Kategorie!E150</f>
        <v>Karkulka</v>
      </c>
      <c r="F113" s="38">
        <f>Kategorie!F150</f>
        <v>1978</v>
      </c>
      <c r="G113" s="38" t="str">
        <f>Kategorie!G150</f>
        <v>ŽA</v>
      </c>
      <c r="H113" s="38" t="str">
        <f>Kategorie!H150</f>
        <v>ŽB</v>
      </c>
      <c r="I113" s="46">
        <f>Kategorie!I150</f>
        <v>0.039907407407407405</v>
      </c>
      <c r="J113" s="47">
        <f>Kategorie!J150</f>
        <v>14</v>
      </c>
      <c r="K113" s="34">
        <f>Kategorie!K150</f>
        <v>0.0037719666736679967</v>
      </c>
      <c r="L113" s="34">
        <f>I113-$I$4</f>
        <v>0.016064814814814813</v>
      </c>
      <c r="M113" s="48">
        <f>ROUND((L113/K113*1000),0)</f>
        <v>4259</v>
      </c>
    </row>
    <row r="114" spans="1:13" ht="12.75">
      <c r="A114" s="43">
        <f>ROW(C111)</f>
        <v>111</v>
      </c>
      <c r="B114" s="44">
        <f>Kategorie!B60</f>
        <v>62</v>
      </c>
      <c r="C114" s="45" t="str">
        <f>Kategorie!C60</f>
        <v>Šabo</v>
      </c>
      <c r="D114" s="45" t="str">
        <f>Kategorie!D60</f>
        <v>Štefan</v>
      </c>
      <c r="E114" s="45" t="str">
        <f>Kategorie!E60</f>
        <v>Únanov</v>
      </c>
      <c r="F114" s="38">
        <f>Kategorie!F60</f>
        <v>1980</v>
      </c>
      <c r="G114" s="38" t="str">
        <f>Kategorie!G60</f>
        <v>MA</v>
      </c>
      <c r="H114" s="38" t="str">
        <f>Kategorie!H60</f>
        <v>MA</v>
      </c>
      <c r="I114" s="46">
        <f>Kategorie!I60</f>
        <v>0.03996527777777778</v>
      </c>
      <c r="J114" s="47">
        <f>Kategorie!J60</f>
        <v>1</v>
      </c>
      <c r="K114" s="34">
        <f>Kategorie!K60</f>
        <v>0.0037774364629279567</v>
      </c>
      <c r="L114" s="34">
        <f>I114-$I$4</f>
        <v>0.016122685185185188</v>
      </c>
      <c r="M114" s="48">
        <f>ROUND((L114/K114*1000),0)</f>
        <v>4268</v>
      </c>
    </row>
    <row r="115" spans="1:13" ht="12.75">
      <c r="A115" s="43">
        <f>ROW(C112)</f>
        <v>112</v>
      </c>
      <c r="B115" s="44">
        <f>Kategorie!B61</f>
        <v>37</v>
      </c>
      <c r="C115" s="45" t="str">
        <f>Kategorie!C61</f>
        <v>Wolczyk</v>
      </c>
      <c r="D115" s="45" t="str">
        <f>Kategorie!D61</f>
        <v>David</v>
      </c>
      <c r="E115" s="45" t="str">
        <f>Kategorie!E61</f>
        <v>-</v>
      </c>
      <c r="F115" s="38">
        <f>Kategorie!F61</f>
        <v>1983</v>
      </c>
      <c r="G115" s="38" t="str">
        <f>Kategorie!G61</f>
        <v>MA</v>
      </c>
      <c r="H115" s="38" t="str">
        <f>Kategorie!H61</f>
        <v>MA</v>
      </c>
      <c r="I115" s="46">
        <f>Kategorie!I61</f>
        <v>0.04041666666666666</v>
      </c>
      <c r="J115" s="47">
        <f>Kategorie!J61</f>
        <v>1</v>
      </c>
      <c r="K115" s="34">
        <f>Kategorie!K61</f>
        <v>0.003820100819155639</v>
      </c>
      <c r="L115" s="34">
        <f>I115-$I$4</f>
        <v>0.01657407407407407</v>
      </c>
      <c r="M115" s="48">
        <f>ROUND((L115/K115*1000),0)</f>
        <v>4339</v>
      </c>
    </row>
    <row r="116" spans="1:13" ht="12.75">
      <c r="A116" s="43">
        <f>ROW(C113)</f>
        <v>113</v>
      </c>
      <c r="B116" s="44">
        <f>Kategorie!B151</f>
        <v>2</v>
      </c>
      <c r="C116" s="45" t="str">
        <f>Kategorie!C151</f>
        <v>Vašalová</v>
      </c>
      <c r="D116" s="45" t="str">
        <f>Kategorie!D151</f>
        <v>Petra</v>
      </c>
      <c r="E116" s="45" t="str">
        <f>Kategorie!E151</f>
        <v>Třebíč</v>
      </c>
      <c r="F116" s="38">
        <f>Kategorie!F151</f>
        <v>1986</v>
      </c>
      <c r="G116" s="38" t="str">
        <f>Kategorie!G151</f>
        <v>ŽA</v>
      </c>
      <c r="H116" s="38" t="str">
        <f>Kategorie!H151</f>
        <v>ŽA</v>
      </c>
      <c r="I116" s="46">
        <f>Kategorie!I151</f>
        <v>0.04056712962962963</v>
      </c>
      <c r="J116" s="47">
        <f>Kategorie!J151</f>
        <v>14</v>
      </c>
      <c r="K116" s="34">
        <f>Kategorie!K151</f>
        <v>0.0038343222712315336</v>
      </c>
      <c r="L116" s="34">
        <f>I116-$I$4</f>
        <v>0.016724537037037034</v>
      </c>
      <c r="M116" s="48">
        <f>ROUND((L116/K116*1000),0)</f>
        <v>4362</v>
      </c>
    </row>
    <row r="117" spans="1:13" ht="12.75">
      <c r="A117" s="43">
        <f>ROW(C114)</f>
        <v>114</v>
      </c>
      <c r="B117" s="44">
        <f>Kategorie!B62</f>
        <v>131</v>
      </c>
      <c r="C117" s="45" t="str">
        <f>Kategorie!C62</f>
        <v>Čihal</v>
      </c>
      <c r="D117" s="45" t="str">
        <f>Kategorie!D62</f>
        <v>Vavřinec</v>
      </c>
      <c r="E117" s="45" t="str">
        <f>Kategorie!E62</f>
        <v>Lucky cow Ježíšek</v>
      </c>
      <c r="F117" s="38">
        <f>Kategorie!F62</f>
        <v>1977</v>
      </c>
      <c r="G117" s="38" t="str">
        <f>Kategorie!G62</f>
        <v>MA</v>
      </c>
      <c r="H117" s="38" t="str">
        <f>Kategorie!H62</f>
        <v>MA</v>
      </c>
      <c r="I117" s="46">
        <f>Kategorie!I62</f>
        <v>0.040949074074074075</v>
      </c>
      <c r="J117" s="47">
        <f>Kategorie!J62</f>
        <v>1</v>
      </c>
      <c r="K117" s="34">
        <f>Kategorie!K62</f>
        <v>0.003870422880347266</v>
      </c>
      <c r="L117" s="34">
        <f>I117-$I$4</f>
        <v>0.017106481481481483</v>
      </c>
      <c r="M117" s="48">
        <f>ROUND((L117/K117*1000),0)</f>
        <v>4420</v>
      </c>
    </row>
    <row r="118" spans="1:13" ht="12.75">
      <c r="A118" s="43">
        <f>ROW(C115)</f>
        <v>115</v>
      </c>
      <c r="B118" s="44">
        <f>Kategorie!B152</f>
        <v>5</v>
      </c>
      <c r="C118" s="45" t="str">
        <f>Kategorie!C152</f>
        <v>Křipalová</v>
      </c>
      <c r="D118" s="45" t="str">
        <f>Kategorie!D152</f>
        <v>Renata</v>
      </c>
      <c r="E118" s="45" t="str">
        <f>Kategorie!E152</f>
        <v>Třebíč</v>
      </c>
      <c r="F118" s="38">
        <f>Kategorie!F152</f>
        <v>1983</v>
      </c>
      <c r="G118" s="38" t="str">
        <f>Kategorie!G152</f>
        <v>ŽA</v>
      </c>
      <c r="H118" s="38" t="str">
        <f>Kategorie!H152</f>
        <v>ŽA</v>
      </c>
      <c r="I118" s="46">
        <f>Kategorie!I152</f>
        <v>0.04103009259259259</v>
      </c>
      <c r="J118" s="47">
        <f>Kategorie!J152</f>
        <v>13</v>
      </c>
      <c r="K118" s="34">
        <f>Kategorie!K152</f>
        <v>0.0038780805853112087</v>
      </c>
      <c r="L118" s="34">
        <f>I118-$I$4</f>
        <v>0.017187499999999998</v>
      </c>
      <c r="M118" s="48">
        <f>ROUND((L118/K118*1000),0)</f>
        <v>4432</v>
      </c>
    </row>
    <row r="119" spans="1:13" ht="12.75">
      <c r="A119" s="43">
        <f>ROW(C116)</f>
        <v>116</v>
      </c>
      <c r="B119" s="44">
        <f>Kategorie!B63</f>
        <v>118</v>
      </c>
      <c r="C119" s="45" t="str">
        <f>Kategorie!C63</f>
        <v>Harant</v>
      </c>
      <c r="D119" s="45" t="str">
        <f>Kategorie!D63</f>
        <v>Vladimír</v>
      </c>
      <c r="E119" s="45" t="str">
        <f>Kategorie!E63</f>
        <v>Kasárna</v>
      </c>
      <c r="F119" s="38">
        <f>Kategorie!F63</f>
        <v>1976</v>
      </c>
      <c r="G119" s="38" t="str">
        <f>Kategorie!G63</f>
        <v>MA</v>
      </c>
      <c r="H119" s="38" t="str">
        <f>Kategorie!H63</f>
        <v>MA</v>
      </c>
      <c r="I119" s="46">
        <f>Kategorie!I63</f>
        <v>0.041261574074074076</v>
      </c>
      <c r="J119" s="47">
        <f>Kategorie!J63</f>
        <v>1</v>
      </c>
      <c r="K119" s="34">
        <f>Kategorie!K63</f>
        <v>0.0038999597423510467</v>
      </c>
      <c r="L119" s="34">
        <f>I119-$I$4</f>
        <v>0.017418981481481483</v>
      </c>
      <c r="M119" s="48">
        <f>ROUND((L119/K119*1000),0)</f>
        <v>4466</v>
      </c>
    </row>
    <row r="120" spans="1:13" ht="12.75">
      <c r="A120" s="43">
        <f>ROW(C117)</f>
        <v>117</v>
      </c>
      <c r="B120" s="44">
        <f>Kategorie!B64</f>
        <v>282</v>
      </c>
      <c r="C120" s="45" t="str">
        <f>Kategorie!C64</f>
        <v>Špaček</v>
      </c>
      <c r="D120" s="45" t="str">
        <f>Kategorie!D64</f>
        <v>František</v>
      </c>
      <c r="E120" s="45" t="str">
        <f>Kategorie!E64</f>
        <v>-</v>
      </c>
      <c r="F120" s="38">
        <f>Kategorie!F64</f>
        <v>1979</v>
      </c>
      <c r="G120" s="38" t="str">
        <f>Kategorie!G64</f>
        <v>MA</v>
      </c>
      <c r="H120" s="38" t="str">
        <f>Kategorie!H64</f>
        <v>MA</v>
      </c>
      <c r="I120" s="46">
        <f>Kategorie!I64</f>
        <v>0.04142361111111111</v>
      </c>
      <c r="J120" s="47">
        <f>Kategorie!J64</f>
        <v>1</v>
      </c>
      <c r="K120" s="34">
        <f>Kategorie!K64</f>
        <v>0.003915275152278933</v>
      </c>
      <c r="L120" s="34">
        <f>I120-$I$4</f>
        <v>0.01758101851851852</v>
      </c>
      <c r="M120" s="48">
        <f>ROUND((L120/K120*1000),0)</f>
        <v>4490</v>
      </c>
    </row>
    <row r="121" spans="1:13" ht="12.75">
      <c r="A121" s="43">
        <f>ROW(C118)</f>
        <v>118</v>
      </c>
      <c r="B121" s="44">
        <f>Kategorie!B137</f>
        <v>43</v>
      </c>
      <c r="C121" s="45" t="str">
        <f>Kategorie!C137</f>
        <v>Navrkalová</v>
      </c>
      <c r="D121" s="45" t="str">
        <f>Kategorie!D137</f>
        <v>Michaela</v>
      </c>
      <c r="E121" s="45" t="str">
        <f>Kategorie!E137</f>
        <v>CKK Znojmo</v>
      </c>
      <c r="F121" s="38">
        <f>Kategorie!F137</f>
        <v>2002</v>
      </c>
      <c r="G121" s="38" t="str">
        <f>Kategorie!G137</f>
        <v>MF</v>
      </c>
      <c r="H121" s="38" t="str">
        <f>Kategorie!H137</f>
        <v>ŽA</v>
      </c>
      <c r="I121" s="46">
        <f>Kategorie!I137</f>
        <v>0.04145833333333333</v>
      </c>
      <c r="J121" s="47">
        <f>Kategorie!J137</f>
        <v>12</v>
      </c>
      <c r="K121" s="34">
        <f>Kategorie!K137</f>
        <v>0.0039185570258349085</v>
      </c>
      <c r="L121" s="34">
        <f>I121-$I$4</f>
        <v>0.01761574074074074</v>
      </c>
      <c r="M121" s="48">
        <f>ROUND((L121/K121*1000),0)</f>
        <v>4495</v>
      </c>
    </row>
    <row r="122" spans="1:13" ht="12.75">
      <c r="A122" s="43">
        <f>ROW(C119)</f>
        <v>119</v>
      </c>
      <c r="B122" s="44">
        <f>Kategorie!B161</f>
        <v>116</v>
      </c>
      <c r="C122" s="45" t="str">
        <f>Kategorie!C161</f>
        <v>Valášková</v>
      </c>
      <c r="D122" s="45" t="str">
        <f>Kategorie!D161</f>
        <v>Jana</v>
      </c>
      <c r="E122" s="45" t="str">
        <f>Kategorie!E161</f>
        <v>Znojmo</v>
      </c>
      <c r="F122" s="38">
        <f>Kategorie!F161</f>
        <v>1965</v>
      </c>
      <c r="G122" s="38" t="str">
        <f>Kategorie!G161</f>
        <v>ŽB</v>
      </c>
      <c r="H122" s="38" t="str">
        <f>Kategorie!H161</f>
        <v>ŽB</v>
      </c>
      <c r="I122" s="46">
        <f>Kategorie!I161</f>
        <v>0.04178240740740741</v>
      </c>
      <c r="J122" s="47">
        <f>Kategorie!J161</f>
        <v>13</v>
      </c>
      <c r="K122" s="34">
        <f>Kategorie!K161</f>
        <v>0.003949187845690681</v>
      </c>
      <c r="L122" s="34">
        <f>I122-$I$4</f>
        <v>0.017939814814814815</v>
      </c>
      <c r="M122" s="48">
        <f>ROUND((L122/K122*1000),0)</f>
        <v>4543</v>
      </c>
    </row>
    <row r="123" spans="1:13" ht="12.75">
      <c r="A123" s="43">
        <f>ROW(C120)</f>
        <v>120</v>
      </c>
      <c r="B123" s="44">
        <f>Kategorie!B65</f>
        <v>283</v>
      </c>
      <c r="C123" s="45" t="str">
        <f>Kategorie!C65</f>
        <v>Holík</v>
      </c>
      <c r="D123" s="45" t="str">
        <f>Kategorie!D65</f>
        <v>Šimon</v>
      </c>
      <c r="E123" s="45" t="str">
        <f>Kategorie!E65</f>
        <v>Popocatepetl Znojmo</v>
      </c>
      <c r="F123" s="38">
        <f>Kategorie!F65</f>
        <v>1990</v>
      </c>
      <c r="G123" s="38" t="str">
        <f>Kategorie!G65</f>
        <v>MA</v>
      </c>
      <c r="H123" s="38" t="str">
        <f>Kategorie!H65</f>
        <v>MA</v>
      </c>
      <c r="I123" s="46">
        <f>Kategorie!I65</f>
        <v>0.0419212962962963</v>
      </c>
      <c r="J123" s="47">
        <f>Kategorie!J65</f>
        <v>1</v>
      </c>
      <c r="K123" s="34">
        <f>Kategorie!K65</f>
        <v>0.003962315339914584</v>
      </c>
      <c r="L123" s="34">
        <f>I123-$I$4</f>
        <v>0.018078703703703704</v>
      </c>
      <c r="M123" s="48">
        <f>ROUND((L123/K123*1000),0)</f>
        <v>4563</v>
      </c>
    </row>
    <row r="124" spans="1:13" ht="12.75">
      <c r="A124" s="43">
        <f>ROW(C121)</f>
        <v>121</v>
      </c>
      <c r="B124" s="44">
        <f>Kategorie!B162</f>
        <v>44</v>
      </c>
      <c r="C124" s="45" t="str">
        <f>Kategorie!C162</f>
        <v>Březnová</v>
      </c>
      <c r="D124" s="45" t="str">
        <f>Kategorie!D162</f>
        <v>Ivana</v>
      </c>
      <c r="E124" s="45" t="str">
        <f>Kategorie!E162</f>
        <v>Třebíč</v>
      </c>
      <c r="F124" s="38">
        <f>Kategorie!F162</f>
        <v>1969</v>
      </c>
      <c r="G124" s="38" t="str">
        <f>Kategorie!G162</f>
        <v>ŽB</v>
      </c>
      <c r="H124" s="38" t="str">
        <f>Kategorie!H162</f>
        <v>ŽB</v>
      </c>
      <c r="I124" s="46">
        <f>Kategorie!I162</f>
        <v>0.041944444444444444</v>
      </c>
      <c r="J124" s="47">
        <f>Kategorie!J162</f>
        <v>12</v>
      </c>
      <c r="K124" s="34">
        <f>Kategorie!K162</f>
        <v>0.003964503255618567</v>
      </c>
      <c r="L124" s="34">
        <f>I124-$I$4</f>
        <v>0.01810185185185185</v>
      </c>
      <c r="M124" s="48">
        <f>ROUND((L124/K124*1000),0)</f>
        <v>4566</v>
      </c>
    </row>
    <row r="125" spans="1:13" ht="12.75">
      <c r="A125" s="43">
        <f>ROW(C122)</f>
        <v>122</v>
      </c>
      <c r="B125" s="44">
        <f>Kategorie!B66</f>
        <v>81</v>
      </c>
      <c r="C125" s="45" t="str">
        <f>Kategorie!C66</f>
        <v>Pfabigan</v>
      </c>
      <c r="D125" s="45" t="str">
        <f>Kategorie!D66</f>
        <v>Thomas</v>
      </c>
      <c r="E125" s="45" t="str">
        <f>Kategorie!E66</f>
        <v>FF Waidhofen </v>
      </c>
      <c r="F125" s="38">
        <f>Kategorie!F66</f>
        <v>1985</v>
      </c>
      <c r="G125" s="38" t="str">
        <f>Kategorie!G66</f>
        <v>MA</v>
      </c>
      <c r="H125" s="38" t="str">
        <f>Kategorie!H66</f>
        <v>MA</v>
      </c>
      <c r="I125" s="46">
        <f>Kategorie!I66</f>
        <v>0.042708333333333334</v>
      </c>
      <c r="J125" s="47">
        <f>Kategorie!J66</f>
        <v>1</v>
      </c>
      <c r="K125" s="34">
        <f>Kategorie!K66</f>
        <v>0.004036704473850032</v>
      </c>
      <c r="L125" s="34">
        <f>I125-$I$4</f>
        <v>0.018865740740740742</v>
      </c>
      <c r="M125" s="48">
        <f>ROUND((L125/K125*1000),0)</f>
        <v>4674</v>
      </c>
    </row>
    <row r="126" spans="1:13" ht="12.75">
      <c r="A126" s="43">
        <f>ROW(C123)</f>
        <v>123</v>
      </c>
      <c r="B126" s="44">
        <f>Kategorie!B113</f>
        <v>73</v>
      </c>
      <c r="C126" s="45" t="str">
        <f>Kategorie!C113</f>
        <v>Tinka</v>
      </c>
      <c r="D126" s="45" t="str">
        <f>Kategorie!D113</f>
        <v>Zbyšek</v>
      </c>
      <c r="E126" s="45" t="str">
        <f>Kategorie!E113</f>
        <v>-</v>
      </c>
      <c r="F126" s="38">
        <f>Kategorie!F113</f>
        <v>1963</v>
      </c>
      <c r="G126" s="38" t="str">
        <f>Kategorie!G113</f>
        <v>MC</v>
      </c>
      <c r="H126" s="38" t="str">
        <f>Kategorie!H113</f>
        <v>MC</v>
      </c>
      <c r="I126" s="46">
        <f>Kategorie!I113</f>
        <v>0.042708333333333334</v>
      </c>
      <c r="J126" s="47">
        <f>Kategorie!J113</f>
        <v>10</v>
      </c>
      <c r="K126" s="34">
        <f>Kategorie!K113</f>
        <v>0.004036704473850032</v>
      </c>
      <c r="L126" s="34">
        <f>I126-$I$4</f>
        <v>0.018865740740740742</v>
      </c>
      <c r="M126" s="48">
        <f>ROUND((L126/K126*1000),0)</f>
        <v>4674</v>
      </c>
    </row>
    <row r="127" spans="1:13" ht="12.75">
      <c r="A127" s="43">
        <f>ROW(C124)</f>
        <v>124</v>
      </c>
      <c r="B127" s="44">
        <f>Kategorie!B153</f>
        <v>82</v>
      </c>
      <c r="C127" s="45" t="str">
        <f>Kategorie!C153</f>
        <v>Pfabigan</v>
      </c>
      <c r="D127" s="45" t="str">
        <f>Kategorie!D153</f>
        <v>Daniela</v>
      </c>
      <c r="E127" s="45" t="str">
        <f>Kategorie!E153</f>
        <v>FF Waidhofen </v>
      </c>
      <c r="F127" s="38">
        <f>Kategorie!F153</f>
        <v>1984</v>
      </c>
      <c r="G127" s="38" t="str">
        <f>Kategorie!G153</f>
        <v>ŽA</v>
      </c>
      <c r="H127" s="38" t="str">
        <f>Kategorie!H153</f>
        <v>ŽA</v>
      </c>
      <c r="I127" s="46">
        <f>Kategorie!I153</f>
        <v>0.042708333333333334</v>
      </c>
      <c r="J127" s="47">
        <f>Kategorie!J153</f>
        <v>11</v>
      </c>
      <c r="K127" s="34">
        <f>Kategorie!K153</f>
        <v>0.004036704473850032</v>
      </c>
      <c r="L127" s="34">
        <f>I127-$I$4</f>
        <v>0.018865740740740742</v>
      </c>
      <c r="M127" s="48">
        <f>ROUND((L127/K127*1000),0)</f>
        <v>4674</v>
      </c>
    </row>
    <row r="128" spans="1:13" ht="12.75">
      <c r="A128" s="43">
        <f>ROW(C125)</f>
        <v>125</v>
      </c>
      <c r="B128" s="44">
        <f>Kategorie!B114</f>
        <v>104</v>
      </c>
      <c r="C128" s="45" t="str">
        <f>Kategorie!C114</f>
        <v>Mucha</v>
      </c>
      <c r="D128" s="45" t="str">
        <f>Kategorie!D114</f>
        <v>Jan</v>
      </c>
      <c r="E128" s="45" t="str">
        <f>Kategorie!E114</f>
        <v>TJ Znojmo</v>
      </c>
      <c r="F128" s="38">
        <f>Kategorie!F114</f>
        <v>1955</v>
      </c>
      <c r="G128" s="38" t="str">
        <f>Kategorie!G114</f>
        <v>MC</v>
      </c>
      <c r="H128" s="38" t="str">
        <f>Kategorie!H114</f>
        <v>MC</v>
      </c>
      <c r="I128" s="46">
        <f>Kategorie!I114</f>
        <v>0.04289351851851852</v>
      </c>
      <c r="J128" s="47">
        <f>Kategorie!J114</f>
        <v>9</v>
      </c>
      <c r="K128" s="34">
        <f>Kategorie!K114</f>
        <v>0.0040542077994819015</v>
      </c>
      <c r="L128" s="34">
        <f>I128-$I$4</f>
        <v>0.019050925925925926</v>
      </c>
      <c r="M128" s="48">
        <f>ROUND((L128/K128*1000),0)</f>
        <v>4699</v>
      </c>
    </row>
    <row r="129" spans="1:13" ht="12.75">
      <c r="A129" s="43">
        <f>ROW(C126)</f>
        <v>126</v>
      </c>
      <c r="B129" s="44">
        <f>Kategorie!B163</f>
        <v>49</v>
      </c>
      <c r="C129" s="45" t="str">
        <f>Kategorie!C163</f>
        <v>Klimešová</v>
      </c>
      <c r="D129" s="45" t="str">
        <f>Kategorie!D163</f>
        <v>Zdenka</v>
      </c>
      <c r="E129" s="45" t="str">
        <f>Kategorie!E163</f>
        <v>Kuřim</v>
      </c>
      <c r="F129" s="38">
        <f>Kategorie!F163</f>
        <v>1963</v>
      </c>
      <c r="G129" s="38" t="str">
        <f>Kategorie!G163</f>
        <v>ŽB</v>
      </c>
      <c r="H129" s="38" t="str">
        <f>Kategorie!H163</f>
        <v>ŽB</v>
      </c>
      <c r="I129" s="46">
        <f>Kategorie!I163</f>
        <v>0.043090277777777776</v>
      </c>
      <c r="J129" s="47">
        <f>Kategorie!J163</f>
        <v>11</v>
      </c>
      <c r="K129" s="34">
        <f>Kategorie!K163</f>
        <v>0.004072805082965763</v>
      </c>
      <c r="L129" s="34">
        <f>I129-$I$4</f>
        <v>0.019247685185185184</v>
      </c>
      <c r="M129" s="48">
        <f>ROUND((L129/K129*1000),0)</f>
        <v>4726</v>
      </c>
    </row>
    <row r="130" spans="1:13" ht="12.75">
      <c r="A130" s="43">
        <f>ROW(C127)</f>
        <v>127</v>
      </c>
      <c r="B130" s="44">
        <f>Kategorie!B138</f>
        <v>120</v>
      </c>
      <c r="C130" s="45" t="str">
        <f>Kategorie!C138</f>
        <v>Neubauer</v>
      </c>
      <c r="D130" s="45" t="str">
        <f>Kategorie!D138</f>
        <v>Matouš</v>
      </c>
      <c r="E130" s="45" t="str">
        <f>Kategorie!E138</f>
        <v>Z Trans </v>
      </c>
      <c r="F130" s="38">
        <f>Kategorie!F138</f>
        <v>2001</v>
      </c>
      <c r="G130" s="38" t="str">
        <f>Kategorie!G138</f>
        <v>MF</v>
      </c>
      <c r="H130" s="38" t="str">
        <f>Kategorie!H138</f>
        <v>MA</v>
      </c>
      <c r="I130" s="46">
        <f>Kategorie!I138</f>
        <v>0.043125</v>
      </c>
      <c r="J130" s="47">
        <f>Kategorie!J138</f>
        <v>1</v>
      </c>
      <c r="K130" s="34">
        <f>Kategorie!K138</f>
        <v>0.004076086956521739</v>
      </c>
      <c r="L130" s="34">
        <f>I130-$I$4</f>
        <v>0.019282407407407404</v>
      </c>
      <c r="M130" s="48">
        <f>ROUND((L130/K130*1000),0)</f>
        <v>4731</v>
      </c>
    </row>
    <row r="131" spans="1:13" ht="12.75">
      <c r="A131" s="43">
        <f>ROW(C128)</f>
        <v>128</v>
      </c>
      <c r="B131" s="44">
        <f>Kategorie!B67</f>
        <v>55</v>
      </c>
      <c r="C131" s="45" t="str">
        <f>Kategorie!C67</f>
        <v>Pikart</v>
      </c>
      <c r="D131" s="45" t="str">
        <f>Kategorie!D67</f>
        <v>Vojtěch</v>
      </c>
      <c r="E131" s="45" t="str">
        <f>Kategorie!E67</f>
        <v>Únanov</v>
      </c>
      <c r="F131" s="38">
        <f>Kategorie!F67</f>
        <v>1993</v>
      </c>
      <c r="G131" s="38" t="str">
        <f>Kategorie!G67</f>
        <v>MA</v>
      </c>
      <c r="H131" s="38" t="str">
        <f>Kategorie!H67</f>
        <v>MA</v>
      </c>
      <c r="I131" s="46">
        <f>Kategorie!I67</f>
        <v>0.04337962962962963</v>
      </c>
      <c r="J131" s="47">
        <f>Kategorie!J67</f>
        <v>1</v>
      </c>
      <c r="K131" s="34">
        <f>Kategorie!K67</f>
        <v>0.00410015402926556</v>
      </c>
      <c r="L131" s="34">
        <f>I131-$I$4</f>
        <v>0.019537037037037037</v>
      </c>
      <c r="M131" s="48">
        <f>ROUND((L131/K131*1000),0)</f>
        <v>4765</v>
      </c>
    </row>
    <row r="132" spans="1:13" ht="12.75">
      <c r="A132" s="43">
        <f>ROW(C129)</f>
        <v>129</v>
      </c>
      <c r="B132" s="44">
        <f>Kategorie!B68</f>
        <v>126</v>
      </c>
      <c r="C132" s="45" t="str">
        <f>Kategorie!C68</f>
        <v>Maňura</v>
      </c>
      <c r="D132" s="45" t="str">
        <f>Kategorie!D68</f>
        <v>Jakub</v>
      </c>
      <c r="E132" s="45" t="str">
        <f>Kategorie!E68</f>
        <v>-</v>
      </c>
      <c r="F132" s="38">
        <f>Kategorie!F68</f>
        <v>1985</v>
      </c>
      <c r="G132" s="38" t="str">
        <f>Kategorie!G68</f>
        <v>MA</v>
      </c>
      <c r="H132" s="38" t="str">
        <f>Kategorie!H68</f>
        <v>MA</v>
      </c>
      <c r="I132" s="46">
        <f>Kategorie!I68</f>
        <v>0.04337962962962963</v>
      </c>
      <c r="J132" s="47">
        <f>Kategorie!J68</f>
        <v>1</v>
      </c>
      <c r="K132" s="34">
        <f>Kategorie!K68</f>
        <v>0.00410015402926556</v>
      </c>
      <c r="L132" s="34">
        <f>I132-$I$4</f>
        <v>0.019537037037037037</v>
      </c>
      <c r="M132" s="48">
        <f>ROUND((L132/K132*1000),0)</f>
        <v>4765</v>
      </c>
    </row>
    <row r="133" spans="1:13" ht="12.75">
      <c r="A133" s="43">
        <f>ROW(C130)</f>
        <v>130</v>
      </c>
      <c r="B133" s="44">
        <f>Kategorie!B128</f>
        <v>36</v>
      </c>
      <c r="C133" s="45" t="str">
        <f>Kategorie!C128</f>
        <v>Hirschboeck</v>
      </c>
      <c r="D133" s="45" t="str">
        <f>Kategorie!D128</f>
        <v>Friedrich</v>
      </c>
      <c r="E133" s="45" t="str">
        <f>Kategorie!E128</f>
        <v>ULC Horn</v>
      </c>
      <c r="F133" s="38">
        <f>Kategorie!F128</f>
        <v>1941</v>
      </c>
      <c r="G133" s="38" t="str">
        <f>Kategorie!G128</f>
        <v>ME</v>
      </c>
      <c r="H133" s="38" t="str">
        <f>Kategorie!H128</f>
        <v>MD</v>
      </c>
      <c r="I133" s="46">
        <f>Kategorie!I128</f>
        <v>0.0434837962962963</v>
      </c>
      <c r="J133" s="47">
        <f>Kategorie!J128</f>
        <v>14</v>
      </c>
      <c r="K133" s="34">
        <f>Kategorie!K128</f>
        <v>0.004109999649933488</v>
      </c>
      <c r="L133" s="34">
        <f>I133-$I$4</f>
        <v>0.019641203703703706</v>
      </c>
      <c r="M133" s="48">
        <f>ROUND((L133/K133*1000),0)</f>
        <v>4779</v>
      </c>
    </row>
    <row r="134" spans="1:13" ht="12.75">
      <c r="A134" s="43">
        <f>ROW(C131)</f>
        <v>131</v>
      </c>
      <c r="B134" s="44">
        <f>Kategorie!B69</f>
        <v>149</v>
      </c>
      <c r="C134" s="45" t="str">
        <f>Kategorie!C69</f>
        <v>Hlávka</v>
      </c>
      <c r="D134" s="45" t="str">
        <f>Kategorie!D69</f>
        <v>Jan</v>
      </c>
      <c r="E134" s="45" t="str">
        <f>Kategorie!E69</f>
        <v>-</v>
      </c>
      <c r="F134" s="38">
        <f>Kategorie!F69</f>
        <v>1980</v>
      </c>
      <c r="G134" s="38" t="str">
        <f>Kategorie!G69</f>
        <v>MA</v>
      </c>
      <c r="H134" s="38" t="str">
        <f>Kategorie!H69</f>
        <v>MA</v>
      </c>
      <c r="I134" s="46">
        <f>Kategorie!I69</f>
        <v>0.043541666666666666</v>
      </c>
      <c r="J134" s="47">
        <f>Kategorie!J69</f>
        <v>1</v>
      </c>
      <c r="K134" s="34">
        <f>Kategorie!K69</f>
        <v>0.0041154694391934464</v>
      </c>
      <c r="L134" s="34">
        <f>I134-$I$4</f>
        <v>0.019699074074074074</v>
      </c>
      <c r="M134" s="48">
        <f>ROUND((L134/K134*1000),0)</f>
        <v>4787</v>
      </c>
    </row>
    <row r="135" spans="1:13" ht="12.75">
      <c r="A135" s="43">
        <f>ROW(C132)</f>
        <v>132</v>
      </c>
      <c r="B135" s="44">
        <f>Kategorie!B139</f>
        <v>57</v>
      </c>
      <c r="C135" s="45" t="str">
        <f>Kategorie!C139</f>
        <v>Havelka</v>
      </c>
      <c r="D135" s="45" t="str">
        <f>Kategorie!D139</f>
        <v>Dalibor</v>
      </c>
      <c r="E135" s="45" t="str">
        <f>Kategorie!E139</f>
        <v>-</v>
      </c>
      <c r="F135" s="38">
        <f>Kategorie!F139</f>
        <v>2000</v>
      </c>
      <c r="G135" s="38" t="str">
        <f>Kategorie!G139</f>
        <v>MF</v>
      </c>
      <c r="H135" s="38" t="str">
        <f>Kategorie!H139</f>
        <v>MA</v>
      </c>
      <c r="I135" s="46">
        <f>Kategorie!I139</f>
        <v>0.043611111111111114</v>
      </c>
      <c r="J135" s="47">
        <f>Kategorie!J139</f>
        <v>1</v>
      </c>
      <c r="K135" s="34">
        <f>Kategorie!K139</f>
        <v>0.004122033186305398</v>
      </c>
      <c r="L135" s="34">
        <f>I135-$I$4</f>
        <v>0.019768518518518522</v>
      </c>
      <c r="M135" s="48">
        <f>ROUND((L135/K135*1000),0)</f>
        <v>4796</v>
      </c>
    </row>
    <row r="136" spans="1:13" ht="12.75">
      <c r="A136" s="43">
        <f>ROW(C133)</f>
        <v>133</v>
      </c>
      <c r="B136" s="44">
        <f>Kategorie!B100</f>
        <v>64</v>
      </c>
      <c r="C136" s="45" t="str">
        <f>Kategorie!C100</f>
        <v>Halbrštat</v>
      </c>
      <c r="D136" s="45" t="str">
        <f>Kategorie!D100</f>
        <v>Petr</v>
      </c>
      <c r="E136" s="45" t="str">
        <f>Kategorie!E100</f>
        <v>TK Znojmo</v>
      </c>
      <c r="F136" s="38">
        <f>Kategorie!F100</f>
        <v>1967</v>
      </c>
      <c r="G136" s="38" t="str">
        <f>Kategorie!G100</f>
        <v>MB</v>
      </c>
      <c r="H136" s="38" t="str">
        <f>Kategorie!H100</f>
        <v>MB</v>
      </c>
      <c r="I136" s="46">
        <f>Kategorie!I100</f>
        <v>0.043738425925925924</v>
      </c>
      <c r="J136" s="47">
        <f>Kategorie!J100</f>
        <v>1</v>
      </c>
      <c r="K136" s="34">
        <f>Kategorie!K100</f>
        <v>0.004134066722677308</v>
      </c>
      <c r="L136" s="34">
        <f>I136-$I$4</f>
        <v>0.01989583333333333</v>
      </c>
      <c r="M136" s="48">
        <f>ROUND((L136/K136*1000),0)</f>
        <v>4813</v>
      </c>
    </row>
    <row r="137" spans="1:13" ht="12.75">
      <c r="A137" s="43">
        <f>ROW(C134)</f>
        <v>134</v>
      </c>
      <c r="B137" s="44">
        <f>Kategorie!B70</f>
        <v>132</v>
      </c>
      <c r="C137" s="45" t="str">
        <f>Kategorie!C70</f>
        <v>Doležal</v>
      </c>
      <c r="D137" s="45" t="str">
        <f>Kategorie!D70</f>
        <v>Josef</v>
      </c>
      <c r="E137" s="45" t="str">
        <f>Kategorie!E70</f>
        <v>Lucky cow Ježíšek</v>
      </c>
      <c r="F137" s="38">
        <f>Kategorie!F70</f>
        <v>1984</v>
      </c>
      <c r="G137" s="38" t="str">
        <f>Kategorie!G70</f>
        <v>MA</v>
      </c>
      <c r="H137" s="38" t="str">
        <f>Kategorie!H70</f>
        <v>MA</v>
      </c>
      <c r="I137" s="46">
        <f>Kategorie!I70</f>
        <v>0.04386574074074074</v>
      </c>
      <c r="J137" s="47">
        <f>Kategorie!J70</f>
        <v>1</v>
      </c>
      <c r="K137" s="34">
        <f>Kategorie!K70</f>
        <v>0.004146100259049219</v>
      </c>
      <c r="L137" s="34">
        <f>I137-$I$4</f>
        <v>0.020023148148148148</v>
      </c>
      <c r="M137" s="48">
        <f>ROUND((L137/K137*1000),0)</f>
        <v>4829</v>
      </c>
    </row>
    <row r="138" spans="1:13" ht="12.75">
      <c r="A138" s="43">
        <f>ROW(C135)</f>
        <v>135</v>
      </c>
      <c r="B138" s="44">
        <f>Kategorie!B101</f>
        <v>114</v>
      </c>
      <c r="C138" s="45" t="str">
        <f>Kategorie!C101</f>
        <v>Čech</v>
      </c>
      <c r="D138" s="45" t="str">
        <f>Kategorie!D101</f>
        <v>Kamil</v>
      </c>
      <c r="E138" s="45" t="str">
        <f>Kategorie!E101</f>
        <v>-</v>
      </c>
      <c r="F138" s="38">
        <f>Kategorie!F101</f>
        <v>1970</v>
      </c>
      <c r="G138" s="38" t="str">
        <f>Kategorie!G101</f>
        <v>MB</v>
      </c>
      <c r="H138" s="38" t="str">
        <f>Kategorie!H101</f>
        <v>MB</v>
      </c>
      <c r="I138" s="46">
        <f>Kategorie!I101</f>
        <v>0.04428240740740741</v>
      </c>
      <c r="J138" s="47">
        <f>Kategorie!J101</f>
        <v>1</v>
      </c>
      <c r="K138" s="34">
        <f>Kategorie!K101</f>
        <v>0.004185482741720927</v>
      </c>
      <c r="L138" s="34">
        <f>I138-$I$4</f>
        <v>0.020439814814814817</v>
      </c>
      <c r="M138" s="48">
        <f>ROUND((L138/K138*1000),0)</f>
        <v>4884</v>
      </c>
    </row>
    <row r="139" spans="1:13" ht="12.75">
      <c r="A139" s="43">
        <f>ROW(C136)</f>
        <v>136</v>
      </c>
      <c r="B139" s="44">
        <f>Kategorie!B164</f>
        <v>106</v>
      </c>
      <c r="C139" s="45" t="str">
        <f>Kategorie!C164</f>
        <v>Štolová</v>
      </c>
      <c r="D139" s="45" t="str">
        <f>Kategorie!D164</f>
        <v>Radka</v>
      </c>
      <c r="E139" s="45" t="str">
        <f>Kategorie!E164</f>
        <v>-</v>
      </c>
      <c r="F139" s="38">
        <f>Kategorie!F164</f>
        <v>1975</v>
      </c>
      <c r="G139" s="38" t="str">
        <f>Kategorie!G164</f>
        <v>ŽB</v>
      </c>
      <c r="H139" s="38" t="str">
        <f>Kategorie!H164</f>
        <v>ŽB</v>
      </c>
      <c r="I139" s="46">
        <f>Kategorie!I164</f>
        <v>0.04488425925925926</v>
      </c>
      <c r="J139" s="47">
        <f>Kategorie!J164</f>
        <v>10</v>
      </c>
      <c r="K139" s="34">
        <f>Kategorie!K164</f>
        <v>0.004242368550024505</v>
      </c>
      <c r="L139" s="34">
        <f>I139-$I$4</f>
        <v>0.02104166666666667</v>
      </c>
      <c r="M139" s="48">
        <f>ROUND((L139/K139*1000),0)</f>
        <v>4960</v>
      </c>
    </row>
    <row r="140" spans="1:13" ht="12.75">
      <c r="A140" s="43">
        <f>ROW(C137)</f>
        <v>137</v>
      </c>
      <c r="B140" s="44">
        <f>Kategorie!B129</f>
        <v>68</v>
      </c>
      <c r="C140" s="45" t="str">
        <f>Kategorie!C129</f>
        <v>Sedláček</v>
      </c>
      <c r="D140" s="45" t="str">
        <f>Kategorie!D129</f>
        <v>Jozef</v>
      </c>
      <c r="E140" s="45" t="str">
        <f>Kategorie!E129</f>
        <v>Boleráz</v>
      </c>
      <c r="F140" s="38">
        <f>Kategorie!F129</f>
        <v>1939</v>
      </c>
      <c r="G140" s="38" t="str">
        <f>Kategorie!G129</f>
        <v>ME</v>
      </c>
      <c r="H140" s="38" t="str">
        <f>Kategorie!H129</f>
        <v>MD</v>
      </c>
      <c r="I140" s="46">
        <f>Kategorie!I129</f>
        <v>0.04542824074074074</v>
      </c>
      <c r="J140" s="47">
        <f>Kategorie!J129</f>
        <v>13</v>
      </c>
      <c r="K140" s="34">
        <f>Kategorie!K129</f>
        <v>0.004293784569068123</v>
      </c>
      <c r="L140" s="34">
        <f>I140-$I$4</f>
        <v>0.02158564814814815</v>
      </c>
      <c r="M140" s="48">
        <f>ROUND((L140/K140*1000),0)</f>
        <v>5027</v>
      </c>
    </row>
    <row r="141" spans="1:13" ht="12.75">
      <c r="A141" s="43">
        <f>ROW(C138)</f>
        <v>138</v>
      </c>
      <c r="B141" s="44">
        <f>Kategorie!B115</f>
        <v>140</v>
      </c>
      <c r="C141" s="45" t="str">
        <f>Kategorie!C115</f>
        <v>Mravík</v>
      </c>
      <c r="D141" s="45" t="str">
        <f>Kategorie!D115</f>
        <v>Pavel</v>
      </c>
      <c r="E141" s="45" t="str">
        <f>Kategorie!E115</f>
        <v>Basketball</v>
      </c>
      <c r="F141" s="38">
        <f>Kategorie!F115</f>
        <v>1956</v>
      </c>
      <c r="G141" s="38" t="str">
        <f>Kategorie!G115</f>
        <v>MC</v>
      </c>
      <c r="H141" s="38" t="str">
        <f>Kategorie!H115</f>
        <v>MC</v>
      </c>
      <c r="I141" s="46">
        <f>Kategorie!I115</f>
        <v>0.04594907407407407</v>
      </c>
      <c r="J141" s="47">
        <f>Kategorie!J115</f>
        <v>8</v>
      </c>
      <c r="K141" s="34">
        <f>Kategorie!K115</f>
        <v>0.004343012672407757</v>
      </c>
      <c r="L141" s="34">
        <f>I141-$I$4</f>
        <v>0.02210648148148148</v>
      </c>
      <c r="M141" s="48">
        <f>ROUND((L141/K141*1000),0)</f>
        <v>5090</v>
      </c>
    </row>
    <row r="142" spans="1:13" ht="12.75">
      <c r="A142" s="43">
        <f>ROW(C139)</f>
        <v>139</v>
      </c>
      <c r="B142" s="44">
        <f>Kategorie!B71</f>
        <v>78</v>
      </c>
      <c r="C142" s="45" t="str">
        <f>Kategorie!C71</f>
        <v>Bartůněk</v>
      </c>
      <c r="D142" s="45" t="str">
        <f>Kategorie!D71</f>
        <v>Ondřej</v>
      </c>
      <c r="E142" s="45" t="str">
        <f>Kategorie!E71</f>
        <v>Hostěradice</v>
      </c>
      <c r="F142" s="38">
        <f>Kategorie!F71</f>
        <v>1992</v>
      </c>
      <c r="G142" s="38" t="str">
        <f>Kategorie!G71</f>
        <v>MA</v>
      </c>
      <c r="H142" s="38" t="str">
        <f>Kategorie!H71</f>
        <v>MA</v>
      </c>
      <c r="I142" s="46">
        <f>Kategorie!I71</f>
        <v>0.046168981481481484</v>
      </c>
      <c r="J142" s="47">
        <f>Kategorie!J71</f>
        <v>1</v>
      </c>
      <c r="K142" s="34">
        <f>Kategorie!K71</f>
        <v>0.004363797871595604</v>
      </c>
      <c r="L142" s="34">
        <f>I142-$I$4</f>
        <v>0.022326388888888892</v>
      </c>
      <c r="M142" s="48">
        <f>ROUND((L142/K142*1000),0)</f>
        <v>5116</v>
      </c>
    </row>
    <row r="143" spans="1:13" ht="12.75">
      <c r="A143" s="43">
        <f>ROW(C140)</f>
        <v>140</v>
      </c>
      <c r="B143" s="44">
        <f>Kategorie!B72</f>
        <v>122</v>
      </c>
      <c r="C143" s="45" t="str">
        <f>Kategorie!C72</f>
        <v>Papaj</v>
      </c>
      <c r="D143" s="45" t="str">
        <f>Kategorie!D72</f>
        <v>Martin</v>
      </c>
      <c r="E143" s="45" t="str">
        <f>Kategorie!E72</f>
        <v>TJ SOKOL Tasovice</v>
      </c>
      <c r="F143" s="38">
        <f>Kategorie!F72</f>
        <v>1983</v>
      </c>
      <c r="G143" s="38" t="str">
        <f>Kategorie!G72</f>
        <v>MA</v>
      </c>
      <c r="H143" s="38" t="str">
        <f>Kategorie!H72</f>
        <v>MA</v>
      </c>
      <c r="I143" s="46">
        <f>Kategorie!I72</f>
        <v>0.046342592592592595</v>
      </c>
      <c r="J143" s="47">
        <f>Kategorie!J72</f>
        <v>1</v>
      </c>
      <c r="K143" s="34">
        <f>Kategorie!K72</f>
        <v>0.004380207239375482</v>
      </c>
      <c r="L143" s="34">
        <f>I143-$I$4</f>
        <v>0.022500000000000003</v>
      </c>
      <c r="M143" s="48">
        <f>ROUND((L143/K143*1000),0)</f>
        <v>5137</v>
      </c>
    </row>
    <row r="144" spans="1:13" ht="12.75">
      <c r="A144" s="43">
        <f>ROW(C141)</f>
        <v>141</v>
      </c>
      <c r="B144" s="44">
        <f>Kategorie!B73</f>
        <v>123</v>
      </c>
      <c r="C144" s="45" t="str">
        <f>Kategorie!C73</f>
        <v>Šmarda</v>
      </c>
      <c r="D144" s="45" t="str">
        <f>Kategorie!D73</f>
        <v>Martin</v>
      </c>
      <c r="E144" s="45" t="str">
        <f>Kategorie!E73</f>
        <v>1.FC Kickers 09</v>
      </c>
      <c r="F144" s="38">
        <f>Kategorie!F73</f>
        <v>1982</v>
      </c>
      <c r="G144" s="38" t="str">
        <f>Kategorie!G73</f>
        <v>MA</v>
      </c>
      <c r="H144" s="38" t="str">
        <f>Kategorie!H73</f>
        <v>MA</v>
      </c>
      <c r="I144" s="46">
        <f>Kategorie!I73</f>
        <v>0.046342592592592595</v>
      </c>
      <c r="J144" s="47">
        <f>Kategorie!J73</f>
        <v>1</v>
      </c>
      <c r="K144" s="34">
        <f>Kategorie!K73</f>
        <v>0.004380207239375482</v>
      </c>
      <c r="L144" s="34">
        <f>I144-$I$4</f>
        <v>0.022500000000000003</v>
      </c>
      <c r="M144" s="48">
        <f>ROUND((L144/K144*1000),0)</f>
        <v>5137</v>
      </c>
    </row>
    <row r="145" spans="1:13" ht="12.75">
      <c r="A145" s="43">
        <f>ROW(C142)</f>
        <v>142</v>
      </c>
      <c r="B145" s="44">
        <f>Kategorie!B116</f>
        <v>119</v>
      </c>
      <c r="C145" s="45" t="str">
        <f>Kategorie!C116</f>
        <v>Medek</v>
      </c>
      <c r="D145" s="45" t="str">
        <f>Kategorie!D116</f>
        <v>Ivo</v>
      </c>
      <c r="E145" s="45" t="str">
        <f>Kategorie!E116</f>
        <v>TJ Hodonice</v>
      </c>
      <c r="F145" s="38">
        <f>Kategorie!F116</f>
        <v>1963</v>
      </c>
      <c r="G145" s="38" t="str">
        <f>Kategorie!G116</f>
        <v>MC</v>
      </c>
      <c r="H145" s="38" t="str">
        <f>Kategorie!H116</f>
        <v>MC</v>
      </c>
      <c r="I145" s="46">
        <f>Kategorie!I116</f>
        <v>0.046342592592592595</v>
      </c>
      <c r="J145" s="47">
        <f>Kategorie!J116</f>
        <v>7</v>
      </c>
      <c r="K145" s="34">
        <f>Kategorie!K116</f>
        <v>0.004380207239375482</v>
      </c>
      <c r="L145" s="34">
        <f>I145-$I$4</f>
        <v>0.022500000000000003</v>
      </c>
      <c r="M145" s="48">
        <f>ROUND((L145/K145*1000),0)</f>
        <v>5137</v>
      </c>
    </row>
    <row r="146" spans="1:13" ht="12.75">
      <c r="A146" s="43">
        <f>ROW(C143)</f>
        <v>143</v>
      </c>
      <c r="B146" s="44">
        <f>Kategorie!B74</f>
        <v>87</v>
      </c>
      <c r="C146" s="45" t="str">
        <f>Kategorie!C74</f>
        <v>Mikulík</v>
      </c>
      <c r="D146" s="45" t="str">
        <f>Kategorie!D74</f>
        <v>Jarmil</v>
      </c>
      <c r="E146" s="45" t="str">
        <f>Kategorie!E74</f>
        <v>Jiřice c M.B.</v>
      </c>
      <c r="F146" s="38">
        <f>Kategorie!F74</f>
        <v>1981</v>
      </c>
      <c r="G146" s="38" t="str">
        <f>Kategorie!G74</f>
        <v>MA</v>
      </c>
      <c r="H146" s="38" t="str">
        <f>Kategorie!H74</f>
        <v>MA</v>
      </c>
      <c r="I146" s="46">
        <f>Kategorie!I74</f>
        <v>0.04675925925925926</v>
      </c>
      <c r="J146" s="47">
        <f>Kategorie!J74</f>
        <v>1</v>
      </c>
      <c r="K146" s="34">
        <f>Kategorie!K74</f>
        <v>0.004419589722047188</v>
      </c>
      <c r="L146" s="34">
        <f>I146-$I$4</f>
        <v>0.022916666666666665</v>
      </c>
      <c r="M146" s="48">
        <f>ROUND((L146/K146*1000),0)</f>
        <v>5185</v>
      </c>
    </row>
    <row r="147" spans="1:13" ht="12.75">
      <c r="A147" s="43">
        <f>ROW(C144)</f>
        <v>144</v>
      </c>
      <c r="B147" s="44">
        <f>Kategorie!B140</f>
        <v>61</v>
      </c>
      <c r="C147" s="45" t="str">
        <f>Kategorie!C140</f>
        <v>Marek</v>
      </c>
      <c r="D147" s="45" t="str">
        <f>Kategorie!D140</f>
        <v>Jakub</v>
      </c>
      <c r="E147" s="45" t="str">
        <f>Kategorie!E140</f>
        <v>Popocatepetl Znojmo</v>
      </c>
      <c r="F147" s="38">
        <f>Kategorie!F140</f>
        <v>1999</v>
      </c>
      <c r="G147" s="38" t="str">
        <f>Kategorie!G140</f>
        <v>MF</v>
      </c>
      <c r="H147" s="38" t="str">
        <f>Kategorie!H140</f>
        <v>MA</v>
      </c>
      <c r="I147" s="46">
        <f>Kategorie!I140</f>
        <v>0.048101851851851854</v>
      </c>
      <c r="J147" s="47">
        <f>Kategorie!J140</f>
        <v>1</v>
      </c>
      <c r="K147" s="34">
        <f>Kategorie!K140</f>
        <v>0.004546488832878247</v>
      </c>
      <c r="L147" s="34">
        <f>I147-$I$4</f>
        <v>0.02425925925925926</v>
      </c>
      <c r="M147" s="48">
        <f>ROUND((L147/K147*1000),0)</f>
        <v>5336</v>
      </c>
    </row>
    <row r="148" spans="1:13" ht="12.75">
      <c r="A148" s="43">
        <f>ROW(C145)</f>
        <v>145</v>
      </c>
      <c r="B148" s="44">
        <f>Kategorie!B125</f>
        <v>95</v>
      </c>
      <c r="C148" s="45" t="str">
        <f>Kategorie!C125</f>
        <v>Štola</v>
      </c>
      <c r="D148" s="45" t="str">
        <f>Kategorie!D125</f>
        <v>Luboš</v>
      </c>
      <c r="E148" s="45" t="str">
        <f>Kategorie!E125</f>
        <v>Rabbits Znojmo</v>
      </c>
      <c r="F148" s="38">
        <f>Kategorie!F125</f>
        <v>1950</v>
      </c>
      <c r="G148" s="38" t="str">
        <f>Kategorie!G125</f>
        <v>MD</v>
      </c>
      <c r="H148" s="38" t="str">
        <f>Kategorie!H125</f>
        <v>MD</v>
      </c>
      <c r="I148" s="46">
        <f>Kategorie!I125</f>
        <v>0.04835648148148148</v>
      </c>
      <c r="J148" s="47">
        <f>Kategorie!J125</f>
        <v>11</v>
      </c>
      <c r="K148" s="34">
        <f>Kategorie!K125</f>
        <v>0.004570555905622068</v>
      </c>
      <c r="L148" s="34">
        <f>I148-$I$4</f>
        <v>0.024513888888888887</v>
      </c>
      <c r="M148" s="48">
        <f>ROUND((L148/K148*1000),0)</f>
        <v>5363</v>
      </c>
    </row>
    <row r="149" spans="1:13" ht="12.75">
      <c r="A149" s="43">
        <f>ROW(C146)</f>
        <v>146</v>
      </c>
      <c r="B149" s="44">
        <f>Kategorie!B130</f>
        <v>16</v>
      </c>
      <c r="C149" s="45" t="str">
        <f>Kategorie!C130</f>
        <v>Nechvátal</v>
      </c>
      <c r="D149" s="45" t="str">
        <f>Kategorie!D130</f>
        <v>Jan</v>
      </c>
      <c r="E149" s="45" t="str">
        <f>Kategorie!E130</f>
        <v>Spartak Třebíč</v>
      </c>
      <c r="F149" s="38">
        <f>Kategorie!F130</f>
        <v>1935</v>
      </c>
      <c r="G149" s="38" t="str">
        <f>Kategorie!G130</f>
        <v>ME</v>
      </c>
      <c r="H149" s="38" t="str">
        <f>Kategorie!H130</f>
        <v>MD</v>
      </c>
      <c r="I149" s="46">
        <f>Kategorie!I130</f>
        <v>0.04835648148148148</v>
      </c>
      <c r="J149" s="47">
        <f>Kategorie!J130</f>
        <v>12</v>
      </c>
      <c r="K149" s="34">
        <f>Kategorie!K130</f>
        <v>0.004570555905622068</v>
      </c>
      <c r="L149" s="34">
        <f>I149-$I$4</f>
        <v>0.024513888888888887</v>
      </c>
      <c r="M149" s="48">
        <f>ROUND((L149/K149*1000),0)</f>
        <v>5363</v>
      </c>
    </row>
    <row r="150" spans="1:13" ht="12.75">
      <c r="A150" s="43">
        <f>ROW(C147)</f>
        <v>147</v>
      </c>
      <c r="B150" s="44">
        <f>Kategorie!B141</f>
        <v>113</v>
      </c>
      <c r="C150" s="45" t="str">
        <f>Kategorie!C141</f>
        <v>Rehberger</v>
      </c>
      <c r="D150" s="45" t="str">
        <f>Kategorie!D141</f>
        <v>Tomáš</v>
      </c>
      <c r="E150" s="45" t="str">
        <f>Kategorie!E141</f>
        <v>Znojmo</v>
      </c>
      <c r="F150" s="38">
        <f>Kategorie!F141</f>
        <v>1999</v>
      </c>
      <c r="G150" s="38" t="str">
        <f>Kategorie!G141</f>
        <v>MF</v>
      </c>
      <c r="H150" s="38" t="str">
        <f>Kategorie!H141</f>
        <v>MA</v>
      </c>
      <c r="I150" s="46">
        <f>Kategorie!I141</f>
        <v>0.04849537037037037</v>
      </c>
      <c r="J150" s="47">
        <f>Kategorie!J141</f>
        <v>1</v>
      </c>
      <c r="K150" s="34">
        <f>Kategorie!K141</f>
        <v>0.00458368339984597</v>
      </c>
      <c r="L150" s="34">
        <f>I150-$I$4</f>
        <v>0.024652777777777777</v>
      </c>
      <c r="M150" s="48">
        <f>ROUND((L150/K150*1000),0)</f>
        <v>5378</v>
      </c>
    </row>
    <row r="151" spans="1:13" ht="12.75">
      <c r="A151" s="43">
        <f>ROW(C148)</f>
        <v>148</v>
      </c>
      <c r="B151" s="44">
        <f>Kategorie!B75</f>
        <v>112</v>
      </c>
      <c r="C151" s="45" t="str">
        <f>Kategorie!C75</f>
        <v>Rehberger</v>
      </c>
      <c r="D151" s="45" t="str">
        <f>Kategorie!D75</f>
        <v>Marek</v>
      </c>
      <c r="E151" s="45" t="str">
        <f>Kategorie!E75</f>
        <v>Znojmo</v>
      </c>
      <c r="F151" s="38">
        <f>Kategorie!F75</f>
        <v>1974</v>
      </c>
      <c r="G151" s="38" t="str">
        <f>Kategorie!G75</f>
        <v>MA</v>
      </c>
      <c r="H151" s="38" t="str">
        <f>Kategorie!H75</f>
        <v>MA</v>
      </c>
      <c r="I151" s="46">
        <f>Kategorie!I75</f>
        <v>0.04878472222222222</v>
      </c>
      <c r="J151" s="47">
        <f>Kategorie!J75</f>
        <v>1</v>
      </c>
      <c r="K151" s="34">
        <f>Kategorie!K75</f>
        <v>0.004611032346145768</v>
      </c>
      <c r="L151" s="34">
        <f>I151-$I$4</f>
        <v>0.02494212962962963</v>
      </c>
      <c r="M151" s="48">
        <f>ROUND((L151/K151*1000),0)</f>
        <v>5409</v>
      </c>
    </row>
    <row r="152" spans="1:13" ht="12.75">
      <c r="A152" s="43">
        <f>ROW(C149)</f>
        <v>149</v>
      </c>
      <c r="B152" s="44">
        <f>Kategorie!B126</f>
        <v>22</v>
      </c>
      <c r="C152" s="45" t="str">
        <f>Kategorie!C126</f>
        <v>Vídeňský</v>
      </c>
      <c r="D152" s="45" t="str">
        <f>Kategorie!D126</f>
        <v>Jiří</v>
      </c>
      <c r="E152" s="45" t="str">
        <f>Kategorie!E126</f>
        <v>-</v>
      </c>
      <c r="F152" s="38">
        <f>Kategorie!F126</f>
        <v>1947</v>
      </c>
      <c r="G152" s="38" t="str">
        <f>Kategorie!G126</f>
        <v>MD</v>
      </c>
      <c r="H152" s="38" t="str">
        <f>Kategorie!H126</f>
        <v>MD</v>
      </c>
      <c r="I152" s="46">
        <f>Kategorie!I126</f>
        <v>0.049652777777777775</v>
      </c>
      <c r="J152" s="47">
        <f>Kategorie!J126</f>
        <v>10</v>
      </c>
      <c r="K152" s="34">
        <f>Kategorie!K126</f>
        <v>0.004693079185045158</v>
      </c>
      <c r="L152" s="34">
        <f>I152-$I$4</f>
        <v>0.025810185185185183</v>
      </c>
      <c r="M152" s="48">
        <f>ROUND((L152/K152*1000),0)</f>
        <v>5500</v>
      </c>
    </row>
    <row r="153" spans="1:13" ht="12.75">
      <c r="A153" s="43">
        <f>ROW(C150)</f>
        <v>150</v>
      </c>
      <c r="B153" s="44">
        <f>Kategorie!B117</f>
        <v>67</v>
      </c>
      <c r="C153" s="45" t="str">
        <f>Kategorie!C117</f>
        <v>Fusik</v>
      </c>
      <c r="D153" s="45" t="str">
        <f>Kategorie!D117</f>
        <v>Ján</v>
      </c>
      <c r="E153" s="45" t="str">
        <f>Kategorie!E117</f>
        <v>BBS Bratislava</v>
      </c>
      <c r="F153" s="38">
        <f>Kategorie!F117</f>
        <v>1958</v>
      </c>
      <c r="G153" s="38" t="str">
        <f>Kategorie!G117</f>
        <v>MC</v>
      </c>
      <c r="H153" s="38" t="str">
        <f>Kategorie!H117</f>
        <v>MC</v>
      </c>
      <c r="I153" s="46">
        <f>Kategorie!I117</f>
        <v>0.050138888888888886</v>
      </c>
      <c r="J153" s="47">
        <f>Kategorie!J117</f>
        <v>6</v>
      </c>
      <c r="K153" s="34">
        <f>Kategorie!K117</f>
        <v>0.004739025414828817</v>
      </c>
      <c r="L153" s="34">
        <f>I153-$I$4</f>
        <v>0.026296296296296293</v>
      </c>
      <c r="M153" s="48">
        <f>ROUND((L153/K153*1000),0)</f>
        <v>5549</v>
      </c>
    </row>
    <row r="154" spans="1:13" ht="12.75">
      <c r="A154" s="43">
        <f>ROW(C151)</f>
        <v>151</v>
      </c>
      <c r="B154" s="44">
        <f>Kategorie!B76</f>
        <v>110</v>
      </c>
      <c r="C154" s="45" t="str">
        <f>Kategorie!C76</f>
        <v>Veselý</v>
      </c>
      <c r="D154" s="45" t="str">
        <f>Kategorie!D76</f>
        <v>Roman</v>
      </c>
      <c r="E154" s="45" t="str">
        <f>Kategorie!E76</f>
        <v>Oblekovice</v>
      </c>
      <c r="F154" s="38">
        <f>Kategorie!F76</f>
        <v>1984</v>
      </c>
      <c r="G154" s="38" t="str">
        <f>Kategorie!G76</f>
        <v>MA</v>
      </c>
      <c r="H154" s="38" t="str">
        <f>Kategorie!H76</f>
        <v>MA</v>
      </c>
      <c r="I154" s="46">
        <f>Kategorie!I76</f>
        <v>0.05668981481481482</v>
      </c>
      <c r="J154" s="47">
        <f>Kategorie!J76</f>
        <v>1</v>
      </c>
      <c r="K154" s="34">
        <f>Kategorie!K76</f>
        <v>0.005358205559056221</v>
      </c>
      <c r="L154" s="34">
        <f>I154-$I$4</f>
        <v>0.03284722222222222</v>
      </c>
      <c r="M154" s="48">
        <f>ROUND((L154/K154*1000),0)</f>
        <v>6130</v>
      </c>
    </row>
    <row r="155" spans="1:13" ht="12.75">
      <c r="A155" s="43">
        <f>ROW(C152)</f>
        <v>152</v>
      </c>
      <c r="B155" s="44">
        <f>Kategorie!B165</f>
        <v>107</v>
      </c>
      <c r="C155" s="45" t="str">
        <f>Kategorie!C165</f>
        <v>Bačáková</v>
      </c>
      <c r="D155" s="45" t="str">
        <f>Kategorie!D165</f>
        <v>Bohdana</v>
      </c>
      <c r="E155" s="45" t="str">
        <f>Kategorie!E165</f>
        <v>-</v>
      </c>
      <c r="F155" s="38">
        <f>Kategorie!F165</f>
        <v>1974</v>
      </c>
      <c r="G155" s="38" t="str">
        <f>Kategorie!G165</f>
        <v>ŽB</v>
      </c>
      <c r="H155" s="38" t="str">
        <f>Kategorie!H165</f>
        <v>ŽB</v>
      </c>
      <c r="I155" s="46" t="str">
        <f>Kategorie!I165</f>
        <v>DNF</v>
      </c>
      <c r="J155" s="47">
        <f>Kategorie!J165</f>
        <v>0</v>
      </c>
      <c r="K155" s="34" t="str">
        <f>Kategorie!K165</f>
        <v> </v>
      </c>
      <c r="L155" s="34" t="s">
        <v>297</v>
      </c>
      <c r="M155" s="48" t="s">
        <v>2</v>
      </c>
    </row>
  </sheetData>
  <sheetProtection selectLockedCells="1" selectUnlockedCells="1"/>
  <printOptions/>
  <pageMargins left="1.0458333333333334" right="0.33819444444444446" top="0.9840277777777777" bottom="0.9840277777777777" header="0.5118055555555555" footer="0.5118055555555555"/>
  <pageSetup horizontalDpi="300" verticalDpi="300" orientation="portrait" paperSize="9" scale="64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55"/>
  <sheetViews>
    <sheetView view="pageBreakPreview" zoomScaleNormal="90" zoomScaleSheetLayoutView="100" workbookViewId="0" topLeftCell="A1">
      <selection activeCell="D165" activeCellId="1" sqref="A96:IV96 D165"/>
    </sheetView>
  </sheetViews>
  <sheetFormatPr defaultColWidth="12.00390625" defaultRowHeight="12.75"/>
  <cols>
    <col min="1" max="1" width="6.75390625" style="0" customWidth="1"/>
    <col min="2" max="2" width="18.375" style="0" customWidth="1"/>
    <col min="3" max="3" width="13.25390625" style="0" customWidth="1"/>
    <col min="4" max="4" width="33.125" style="0" customWidth="1"/>
    <col min="5" max="5" width="6.25390625" style="0" customWidth="1"/>
    <col min="6" max="16384" width="11.625" style="0" customWidth="1"/>
  </cols>
  <sheetData>
    <row r="1" spans="1:5" ht="12.75">
      <c r="A1" s="5" t="str">
        <f>'Absol.poř.'!A1</f>
        <v>6.z. ZBP – 25.12.2013 „Vánoční běh Elektrokov Znojmo“</v>
      </c>
      <c r="B1" s="6"/>
      <c r="C1" s="6"/>
      <c r="D1" s="6"/>
      <c r="E1" s="9"/>
    </row>
    <row r="2" spans="1:5" ht="12.75">
      <c r="A2" s="10" t="s">
        <v>298</v>
      </c>
      <c r="B2" s="11"/>
      <c r="C2" s="11"/>
      <c r="D2" s="11"/>
      <c r="E2" s="49"/>
    </row>
    <row r="3" spans="1:5" ht="12.75">
      <c r="A3" s="16" t="str">
        <f>'Absol.poř.'!B3</f>
        <v>St. číslo</v>
      </c>
      <c r="B3" s="17" t="str">
        <f>'Absol.poř.'!C3</f>
        <v>Příjmení</v>
      </c>
      <c r="C3" s="17" t="str">
        <f>'Absol.poř.'!D3</f>
        <v>Jméno</v>
      </c>
      <c r="D3" s="17" t="str">
        <f>'Absol.poř.'!E3</f>
        <v>Klub</v>
      </c>
      <c r="E3" s="16" t="str">
        <f>'Absol.poř.'!F3</f>
        <v>RN</v>
      </c>
    </row>
    <row r="4" spans="1:5" ht="12.75">
      <c r="A4" s="50">
        <f>Kategorie!B21</f>
        <v>1</v>
      </c>
      <c r="B4" s="51" t="str">
        <f>Kategorie!C21</f>
        <v>Mahel</v>
      </c>
      <c r="C4" s="51" t="str">
        <f>Kategorie!D21</f>
        <v>Tadeáš</v>
      </c>
      <c r="D4" s="51" t="str">
        <f>Kategorie!E21</f>
        <v>Třebíč</v>
      </c>
      <c r="E4" s="51">
        <f>Kategorie!F21</f>
        <v>1989</v>
      </c>
    </row>
    <row r="5" spans="1:5" ht="12.75">
      <c r="A5" s="50">
        <f>Kategorie!B151</f>
        <v>2</v>
      </c>
      <c r="B5" s="51" t="str">
        <f>Kategorie!C151</f>
        <v>Vašalová</v>
      </c>
      <c r="C5" s="51" t="str">
        <f>Kategorie!D151</f>
        <v>Petra</v>
      </c>
      <c r="D5" s="51" t="str">
        <f>Kategorie!E151</f>
        <v>Třebíč</v>
      </c>
      <c r="E5" s="51">
        <f>Kategorie!F151</f>
        <v>1986</v>
      </c>
    </row>
    <row r="6" spans="1:5" ht="12.75">
      <c r="A6" s="50">
        <f>Kategorie!B9</f>
        <v>3</v>
      </c>
      <c r="B6" s="51" t="str">
        <f>Kategorie!C9</f>
        <v>Nováček</v>
      </c>
      <c r="C6" s="51" t="str">
        <f>Kategorie!D9</f>
        <v>Tomáš</v>
      </c>
      <c r="D6" s="51" t="str">
        <f>Kategorie!E9</f>
        <v>TJ Spartak Třebíč</v>
      </c>
      <c r="E6" s="51">
        <f>Kategorie!F9</f>
        <v>1983</v>
      </c>
    </row>
    <row r="7" spans="1:5" ht="12.75">
      <c r="A7" s="50">
        <f>Kategorie!B119</f>
        <v>4</v>
      </c>
      <c r="B7" s="51" t="str">
        <f>Kategorie!C119</f>
        <v>Koreš</v>
      </c>
      <c r="C7" s="51" t="str">
        <f>Kategorie!D119</f>
        <v>Arnošt</v>
      </c>
      <c r="D7" s="51" t="str">
        <f>Kategorie!E119</f>
        <v>ATLETIC Třebíč</v>
      </c>
      <c r="E7" s="51">
        <f>Kategorie!F119</f>
        <v>1950</v>
      </c>
    </row>
    <row r="8" spans="1:5" ht="12.75">
      <c r="A8" s="50">
        <f>Kategorie!B152</f>
        <v>5</v>
      </c>
      <c r="B8" s="51" t="str">
        <f>Kategorie!C152</f>
        <v>Křipalová</v>
      </c>
      <c r="C8" s="51" t="str">
        <f>Kategorie!D152</f>
        <v>Renata</v>
      </c>
      <c r="D8" s="51" t="str">
        <f>Kategorie!E152</f>
        <v>Třebíč</v>
      </c>
      <c r="E8" s="51">
        <f>Kategorie!F152</f>
        <v>1983</v>
      </c>
    </row>
    <row r="9" spans="1:5" ht="12.75">
      <c r="A9" s="50">
        <f>Kategorie!B10</f>
        <v>6</v>
      </c>
      <c r="B9" s="51" t="str">
        <f>Kategorie!C10</f>
        <v>Vala</v>
      </c>
      <c r="C9" s="51" t="str">
        <f>Kategorie!D10</f>
        <v>Robert</v>
      </c>
      <c r="D9" s="51" t="str">
        <f>Kategorie!E10</f>
        <v>TJ Znojmo</v>
      </c>
      <c r="E9" s="51">
        <f>Kategorie!F10</f>
        <v>1977</v>
      </c>
    </row>
    <row r="10" spans="1:5" ht="12.75">
      <c r="A10" s="50">
        <f>Kategorie!B7</f>
        <v>7</v>
      </c>
      <c r="B10" s="51" t="str">
        <f>Kategorie!C7</f>
        <v>Čabala</v>
      </c>
      <c r="C10" s="51" t="str">
        <f>Kategorie!D7</f>
        <v>Vojtěch</v>
      </c>
      <c r="D10" s="51" t="str">
        <f>Kategorie!E7</f>
        <v>TJ Znojmo</v>
      </c>
      <c r="E10" s="51">
        <f>Kategorie!F7</f>
        <v>1993</v>
      </c>
    </row>
    <row r="11" spans="1:5" ht="12.75">
      <c r="A11" s="50">
        <f>Kategorie!B8</f>
        <v>8</v>
      </c>
      <c r="B11" s="51" t="str">
        <f>Kategorie!C8</f>
        <v>Michalec</v>
      </c>
      <c r="C11" s="51" t="str">
        <f>Kategorie!D8</f>
        <v>Josef</v>
      </c>
      <c r="D11" s="51" t="str">
        <f>Kategorie!E8</f>
        <v>TJ Znojmo</v>
      </c>
      <c r="E11" s="51">
        <f>Kategorie!F8</f>
        <v>1976</v>
      </c>
    </row>
    <row r="12" spans="1:5" ht="12.75">
      <c r="A12" s="50">
        <f>Kategorie!B120</f>
        <v>9</v>
      </c>
      <c r="B12" s="51" t="str">
        <f>Kategorie!C120</f>
        <v>Bobek</v>
      </c>
      <c r="C12" s="51" t="str">
        <f>Kategorie!D120</f>
        <v>Josef</v>
      </c>
      <c r="D12" s="51" t="str">
        <f>Kategorie!E120</f>
        <v>TJ Znojmo</v>
      </c>
      <c r="E12" s="51">
        <f>Kategorie!F120</f>
        <v>1949</v>
      </c>
    </row>
    <row r="13" spans="1:5" ht="12.75">
      <c r="A13" s="50">
        <f>Kategorie!B13</f>
        <v>10</v>
      </c>
      <c r="B13" s="51" t="str">
        <f>Kategorie!C13</f>
        <v>Hrubý</v>
      </c>
      <c r="C13" s="51" t="str">
        <f>Kategorie!D13</f>
        <v>Josef</v>
      </c>
      <c r="D13" s="51" t="str">
        <f>Kategorie!E13</f>
        <v>TJ Znojmo</v>
      </c>
      <c r="E13" s="51">
        <f>Kategorie!F13</f>
        <v>1992</v>
      </c>
    </row>
    <row r="14" spans="1:5" ht="12.75">
      <c r="A14" s="50">
        <f>Kategorie!B19</f>
        <v>11</v>
      </c>
      <c r="B14" s="51" t="str">
        <f>Kategorie!C19</f>
        <v>Verčimák</v>
      </c>
      <c r="C14" s="51" t="str">
        <f>Kategorie!D19</f>
        <v>Libor</v>
      </c>
      <c r="D14" s="51" t="str">
        <f>Kategorie!E19</f>
        <v>Atlanta Znojmo</v>
      </c>
      <c r="E14" s="51">
        <f>Kategorie!F19</f>
        <v>1976</v>
      </c>
    </row>
    <row r="15" spans="1:5" ht="12.75">
      <c r="A15" s="50">
        <f>Kategorie!B17</f>
        <v>12</v>
      </c>
      <c r="B15" s="51" t="str">
        <f>Kategorie!C17</f>
        <v>Verčimák</v>
      </c>
      <c r="C15" s="51" t="str">
        <f>Kategorie!D17</f>
        <v>Miroslav</v>
      </c>
      <c r="D15" s="51" t="str">
        <f>Kategorie!E17</f>
        <v>SPZ Únanov Malé Losolosy</v>
      </c>
      <c r="E15" s="51">
        <f>Kategorie!F17</f>
        <v>1977</v>
      </c>
    </row>
    <row r="16" spans="1:5" ht="12.75">
      <c r="A16" s="50">
        <f>Kategorie!B123</f>
        <v>13</v>
      </c>
      <c r="B16" s="51" t="str">
        <f>Kategorie!C123</f>
        <v>Hlavsa</v>
      </c>
      <c r="C16" s="51" t="str">
        <f>Kategorie!D123</f>
        <v>František</v>
      </c>
      <c r="D16" s="51" t="str">
        <f>Kategorie!E123</f>
        <v>ABK 99 Pohořelice</v>
      </c>
      <c r="E16" s="51">
        <f>Kategorie!F123</f>
        <v>1947</v>
      </c>
    </row>
    <row r="17" spans="1:5" ht="12.75">
      <c r="A17" s="50">
        <f>Kategorie!B6</f>
        <v>14</v>
      </c>
      <c r="B17" s="51" t="str">
        <f>Kategorie!C6</f>
        <v>Olejníček</v>
      </c>
      <c r="C17" s="51" t="str">
        <f>Kategorie!D6</f>
        <v>Lukáš</v>
      </c>
      <c r="D17" s="51" t="str">
        <f>Kategorie!E6</f>
        <v>Masaryk RUN</v>
      </c>
      <c r="E17" s="51">
        <f>Kategorie!F6</f>
        <v>1988</v>
      </c>
    </row>
    <row r="18" spans="1:5" ht="12.75">
      <c r="A18" s="50">
        <f>Kategorie!B15</f>
        <v>15</v>
      </c>
      <c r="B18" s="51" t="str">
        <f>Kategorie!C15</f>
        <v>Dokulil</v>
      </c>
      <c r="C18" s="51" t="str">
        <f>Kategorie!D15</f>
        <v>Lukáš</v>
      </c>
      <c r="D18" s="51" t="str">
        <f>Kategorie!E15</f>
        <v>TJ Spartak Třebíč</v>
      </c>
      <c r="E18" s="51">
        <f>Kategorie!F15</f>
        <v>1991</v>
      </c>
    </row>
    <row r="19" spans="1:5" ht="12.75">
      <c r="A19" s="50">
        <f>Kategorie!B130</f>
        <v>16</v>
      </c>
      <c r="B19" s="51" t="str">
        <f>Kategorie!C130</f>
        <v>Nechvátal</v>
      </c>
      <c r="C19" s="51" t="str">
        <f>Kategorie!D130</f>
        <v>Jan</v>
      </c>
      <c r="D19" s="51" t="str">
        <f>Kategorie!E130</f>
        <v>Spartak Třebíč</v>
      </c>
      <c r="E19" s="51">
        <f>Kategorie!F130</f>
        <v>1935</v>
      </c>
    </row>
    <row r="20" spans="1:5" ht="12.75">
      <c r="A20" s="50">
        <f>Kategorie!B155</f>
        <v>17</v>
      </c>
      <c r="B20" s="51" t="str">
        <f>Kategorie!C155</f>
        <v>Grabner</v>
      </c>
      <c r="C20" s="51" t="str">
        <f>Kategorie!D155</f>
        <v>Barbara</v>
      </c>
      <c r="D20" s="51" t="str">
        <f>Kategorie!E155</f>
        <v>LC Waldvieriel</v>
      </c>
      <c r="E20" s="51">
        <f>Kategorie!F155</f>
        <v>1972</v>
      </c>
    </row>
    <row r="21" spans="1:5" ht="12.75">
      <c r="A21" s="50">
        <f>Kategorie!B144</f>
        <v>18</v>
      </c>
      <c r="B21" s="51" t="str">
        <f>Kategorie!C144</f>
        <v>Grabner</v>
      </c>
      <c r="C21" s="51" t="str">
        <f>Kategorie!D144</f>
        <v>Sophie</v>
      </c>
      <c r="D21" s="51" t="str">
        <f>Kategorie!E144</f>
        <v>LC Waldvieriel</v>
      </c>
      <c r="E21" s="51">
        <f>Kategorie!F144</f>
        <v>1998</v>
      </c>
    </row>
    <row r="22" spans="1:5" ht="12.75">
      <c r="A22" s="50">
        <f>Kategorie!B83</f>
        <v>19</v>
      </c>
      <c r="B22" s="51" t="str">
        <f>Kategorie!C83</f>
        <v>Grabner</v>
      </c>
      <c r="C22" s="51" t="str">
        <f>Kategorie!D83</f>
        <v>Herwig</v>
      </c>
      <c r="D22" s="51" t="str">
        <f>Kategorie!E83</f>
        <v>LC Waldvieriel</v>
      </c>
      <c r="E22" s="51">
        <f>Kategorie!F83</f>
        <v>1969</v>
      </c>
    </row>
    <row r="23" spans="1:5" ht="12.75">
      <c r="A23" s="50">
        <f>Kategorie!B132</f>
        <v>20</v>
      </c>
      <c r="B23" s="51" t="str">
        <f>Kategorie!C132</f>
        <v>Motin</v>
      </c>
      <c r="C23" s="51" t="str">
        <f>Kategorie!D132</f>
        <v>Shmuel</v>
      </c>
      <c r="D23" s="51" t="str">
        <f>Kategorie!E132</f>
        <v>TJ Znojmo</v>
      </c>
      <c r="E23" s="51">
        <f>Kategorie!F132</f>
        <v>1996</v>
      </c>
    </row>
    <row r="24" spans="1:5" ht="12.75">
      <c r="A24" s="50">
        <f>Kategorie!B103</f>
        <v>21</v>
      </c>
      <c r="B24" s="51" t="str">
        <f>Kategorie!C103</f>
        <v>Kratochvíl</v>
      </c>
      <c r="C24" s="51" t="str">
        <f>Kategorie!D103</f>
        <v>Pavel</v>
      </c>
      <c r="D24" s="51" t="str">
        <f>Kategorie!E103</f>
        <v>Sokol Kudíkov</v>
      </c>
      <c r="E24" s="51">
        <f>Kategorie!F103</f>
        <v>1960</v>
      </c>
    </row>
    <row r="25" spans="1:5" ht="12.75">
      <c r="A25" s="50">
        <f>Kategorie!B126</f>
        <v>22</v>
      </c>
      <c r="B25" s="51" t="str">
        <f>Kategorie!C126</f>
        <v>Vídeňský</v>
      </c>
      <c r="C25" s="51" t="str">
        <f>Kategorie!D126</f>
        <v>Jiří</v>
      </c>
      <c r="D25" s="51" t="str">
        <f>Kategorie!E126</f>
        <v>-</v>
      </c>
      <c r="E25" s="51">
        <f>Kategorie!F126</f>
        <v>1947</v>
      </c>
    </row>
    <row r="26" spans="1:5" ht="12.75">
      <c r="A26" s="50">
        <f>Kategorie!B134</f>
        <v>23</v>
      </c>
      <c r="B26" s="51" t="str">
        <f>Kategorie!C134</f>
        <v>Truhlář</v>
      </c>
      <c r="C26" s="51" t="str">
        <f>Kategorie!D134</f>
        <v>Josef</v>
      </c>
      <c r="D26" s="51" t="str">
        <f>Kategorie!E134</f>
        <v>CKK Znojmo</v>
      </c>
      <c r="E26" s="51">
        <f>Kategorie!F134</f>
        <v>1996</v>
      </c>
    </row>
    <row r="27" spans="1:5" ht="12.75">
      <c r="A27" s="50">
        <f>Kategorie!B58</f>
        <v>25</v>
      </c>
      <c r="B27" s="51" t="str">
        <f>Kategorie!C58</f>
        <v>Poláček</v>
      </c>
      <c r="C27" s="51" t="str">
        <f>Kategorie!D58</f>
        <v>Martin</v>
      </c>
      <c r="D27" s="51" t="str">
        <f>Kategorie!E58</f>
        <v>Znojmo</v>
      </c>
      <c r="E27" s="51">
        <f>Kategorie!F58</f>
        <v>1976</v>
      </c>
    </row>
    <row r="28" spans="1:5" ht="12.75">
      <c r="A28" s="50">
        <f>Kategorie!B89</f>
        <v>26</v>
      </c>
      <c r="B28" s="51" t="str">
        <f>Kategorie!C89</f>
        <v>Tinka</v>
      </c>
      <c r="C28" s="51" t="str">
        <f>Kategorie!D89</f>
        <v>Pavel</v>
      </c>
      <c r="D28" s="51" t="str">
        <f>Kategorie!E89</f>
        <v>-</v>
      </c>
      <c r="E28" s="51">
        <f>Kategorie!F89</f>
        <v>1967</v>
      </c>
    </row>
    <row r="29" spans="1:5" ht="12.75">
      <c r="A29" s="50">
        <f>Kategorie!B29</f>
        <v>27</v>
      </c>
      <c r="B29" s="51" t="str">
        <f>Kategorie!C29</f>
        <v>Tinka</v>
      </c>
      <c r="C29" s="51" t="str">
        <f>Kategorie!D29</f>
        <v>Pavel</v>
      </c>
      <c r="D29" s="51" t="str">
        <f>Kategorie!E29</f>
        <v>-</v>
      </c>
      <c r="E29" s="51">
        <f>Kategorie!F29</f>
        <v>1994</v>
      </c>
    </row>
    <row r="30" spans="1:5" ht="12.75">
      <c r="A30" s="50">
        <f>Kategorie!B133</f>
        <v>28</v>
      </c>
      <c r="B30" s="51" t="str">
        <f>Kategorie!C133</f>
        <v>Tinka</v>
      </c>
      <c r="C30" s="51" t="str">
        <f>Kategorie!D133</f>
        <v>Petr</v>
      </c>
      <c r="D30" s="51" t="str">
        <f>Kategorie!E133</f>
        <v>-</v>
      </c>
      <c r="E30" s="51">
        <f>Kategorie!F133</f>
        <v>1997</v>
      </c>
    </row>
    <row r="31" spans="1:5" ht="12.75">
      <c r="A31" s="50">
        <f>Kategorie!B85</f>
        <v>29</v>
      </c>
      <c r="B31" s="51" t="str">
        <f>Kategorie!C85</f>
        <v>Macinka</v>
      </c>
      <c r="C31" s="51" t="str">
        <f>Kategorie!D85</f>
        <v>Jan</v>
      </c>
      <c r="D31" s="51" t="str">
        <f>Kategorie!E85</f>
        <v>SKC Znojmo</v>
      </c>
      <c r="E31" s="51">
        <f>Kategorie!F85</f>
        <v>1969</v>
      </c>
    </row>
    <row r="32" spans="1:5" ht="12.75">
      <c r="A32" s="50">
        <f>Kategorie!B145</f>
        <v>30</v>
      </c>
      <c r="B32" s="51" t="str">
        <f>Kategorie!C145</f>
        <v>Shannon</v>
      </c>
      <c r="C32" s="51" t="str">
        <f>Kategorie!D145</f>
        <v>Sivila</v>
      </c>
      <c r="D32" s="51" t="str">
        <f>Kategorie!E145</f>
        <v>TJ Znojmo</v>
      </c>
      <c r="E32" s="51">
        <f>Kategorie!F145</f>
        <v>1997</v>
      </c>
    </row>
    <row r="33" spans="1:5" ht="12.75">
      <c r="A33" s="50">
        <f>Kategorie!B99</f>
        <v>31</v>
      </c>
      <c r="B33" s="51" t="str">
        <f>Kategorie!C99</f>
        <v>Hruška</v>
      </c>
      <c r="C33" s="51" t="str">
        <f>Kategorie!D99</f>
        <v>Petr</v>
      </c>
      <c r="D33" s="51" t="str">
        <f>Kategorie!E99</f>
        <v>Orel Únanov</v>
      </c>
      <c r="E33" s="51">
        <f>Kategorie!F99</f>
        <v>1964</v>
      </c>
    </row>
    <row r="34" spans="1:5" ht="12.75">
      <c r="A34" s="50">
        <f>Kategorie!B39</f>
        <v>32</v>
      </c>
      <c r="B34" s="51" t="str">
        <f>Kategorie!C39</f>
        <v>Hruška</v>
      </c>
      <c r="C34" s="51" t="str">
        <f>Kategorie!D39</f>
        <v>Radim</v>
      </c>
      <c r="D34" s="51" t="str">
        <f>Kategorie!E39</f>
        <v>Únanov</v>
      </c>
      <c r="E34" s="51">
        <f>Kategorie!F39</f>
        <v>1992</v>
      </c>
    </row>
    <row r="35" spans="1:5" ht="12.75">
      <c r="A35" s="50">
        <f>Kategorie!B59</f>
        <v>33</v>
      </c>
      <c r="B35" s="51" t="str">
        <f>Kategorie!C59</f>
        <v>Tunka</v>
      </c>
      <c r="C35" s="51" t="str">
        <f>Kategorie!D59</f>
        <v>Martin</v>
      </c>
      <c r="D35" s="51" t="str">
        <f>Kategorie!E59</f>
        <v>Únanov</v>
      </c>
      <c r="E35" s="51">
        <f>Kategorie!F59</f>
        <v>1993</v>
      </c>
    </row>
    <row r="36" spans="1:5" ht="12.75">
      <c r="A36" s="50">
        <f>Kategorie!B30</f>
        <v>34</v>
      </c>
      <c r="B36" s="51" t="str">
        <f>Kategorie!C30</f>
        <v>Sivera</v>
      </c>
      <c r="C36" s="51" t="str">
        <f>Kategorie!D30</f>
        <v>Zdeněk</v>
      </c>
      <c r="D36" s="51" t="str">
        <f>Kategorie!E30</f>
        <v>Únanov</v>
      </c>
      <c r="E36" s="51">
        <f>Kategorie!F30</f>
        <v>1989</v>
      </c>
    </row>
    <row r="37" spans="1:5" ht="12.75">
      <c r="A37" s="50">
        <f>Kategorie!B104</f>
        <v>35</v>
      </c>
      <c r="B37" s="51" t="str">
        <f>Kategorie!C104</f>
        <v>Měřínský</v>
      </c>
      <c r="C37" s="51" t="str">
        <f>Kategorie!D104</f>
        <v>Jaroslav</v>
      </c>
      <c r="D37" s="51" t="str">
        <f>Kategorie!E104</f>
        <v>AK Perná</v>
      </c>
      <c r="E37" s="51">
        <f>Kategorie!F104</f>
        <v>1961</v>
      </c>
    </row>
    <row r="38" spans="1:5" ht="12.75">
      <c r="A38" s="50">
        <f>Kategorie!B128</f>
        <v>36</v>
      </c>
      <c r="B38" s="51" t="str">
        <f>Kategorie!C128</f>
        <v>Hirschboeck</v>
      </c>
      <c r="C38" s="51" t="str">
        <f>Kategorie!D128</f>
        <v>Friedrich</v>
      </c>
      <c r="D38" s="51" t="str">
        <f>Kategorie!E128</f>
        <v>ULC Horn</v>
      </c>
      <c r="E38" s="51">
        <f>Kategorie!F128</f>
        <v>1941</v>
      </c>
    </row>
    <row r="39" spans="1:5" ht="12.75">
      <c r="A39" s="50">
        <f>Kategorie!B61</f>
        <v>37</v>
      </c>
      <c r="B39" s="51" t="str">
        <f>Kategorie!C61</f>
        <v>Wolczyk</v>
      </c>
      <c r="C39" s="51" t="str">
        <f>Kategorie!D61</f>
        <v>David</v>
      </c>
      <c r="D39" s="51" t="str">
        <f>Kategorie!E61</f>
        <v>-</v>
      </c>
      <c r="E39" s="51">
        <f>Kategorie!F61</f>
        <v>1983</v>
      </c>
    </row>
    <row r="40" spans="1:5" ht="12.75">
      <c r="A40" s="50">
        <f>Kategorie!B86</f>
        <v>38</v>
      </c>
      <c r="B40" s="51" t="str">
        <f>Kategorie!C86</f>
        <v>Kocián</v>
      </c>
      <c r="C40" s="51" t="str">
        <f>Kategorie!D86</f>
        <v>Viktor</v>
      </c>
      <c r="D40" s="51" t="str">
        <f>Kategorie!E86</f>
        <v>PSK Znojmo</v>
      </c>
      <c r="E40" s="51">
        <f>Kategorie!F86</f>
        <v>1968</v>
      </c>
    </row>
    <row r="41" spans="1:5" ht="12.75">
      <c r="A41" s="50">
        <f>Kategorie!B111</f>
        <v>39</v>
      </c>
      <c r="B41" s="51" t="str">
        <f>Kategorie!C111</f>
        <v>Mejzlík</v>
      </c>
      <c r="C41" s="51" t="str">
        <f>Kategorie!D111</f>
        <v>Petr</v>
      </c>
      <c r="D41" s="51" t="str">
        <f>Kategorie!E111</f>
        <v>TJ Spartak Třebíč</v>
      </c>
      <c r="E41" s="51">
        <f>Kategorie!F111</f>
        <v>1959</v>
      </c>
    </row>
    <row r="42" spans="1:5" ht="12.75">
      <c r="A42" s="50">
        <f>Kategorie!B93</f>
        <v>40</v>
      </c>
      <c r="B42" s="51" t="str">
        <f>Kategorie!C93</f>
        <v>Weiss</v>
      </c>
      <c r="C42" s="51" t="str">
        <f>Kategorie!D93</f>
        <v>Grunther</v>
      </c>
      <c r="D42" s="51" t="str">
        <f>Kategorie!E93</f>
        <v>West-berg-at</v>
      </c>
      <c r="E42" s="51">
        <f>Kategorie!F93</f>
        <v>1971</v>
      </c>
    </row>
    <row r="43" spans="1:5" ht="12.75">
      <c r="A43" s="50">
        <f>Kategorie!B49</f>
        <v>41</v>
      </c>
      <c r="B43" s="51" t="str">
        <f>Kategorie!C49</f>
        <v>Kutina</v>
      </c>
      <c r="C43" s="51" t="str">
        <f>Kategorie!D49</f>
        <v>Josef</v>
      </c>
      <c r="D43" s="51" t="str">
        <f>Kategorie!E49</f>
        <v>CKK Znojmo</v>
      </c>
      <c r="E43" s="51">
        <f>Kategorie!F49</f>
        <v>1986</v>
      </c>
    </row>
    <row r="44" spans="1:5" ht="12.75">
      <c r="A44" s="50">
        <f>Kategorie!B23</f>
        <v>42</v>
      </c>
      <c r="B44" s="51" t="str">
        <f>Kategorie!C23</f>
        <v>Navrkal</v>
      </c>
      <c r="C44" s="51" t="str">
        <f>Kategorie!D23</f>
        <v>Michal</v>
      </c>
      <c r="D44" s="51" t="str">
        <f>Kategorie!E23</f>
        <v>CKK Znojmo</v>
      </c>
      <c r="E44" s="51">
        <f>Kategorie!F23</f>
        <v>1976</v>
      </c>
    </row>
    <row r="45" spans="1:5" ht="12.75">
      <c r="A45" s="50">
        <f>Kategorie!B137</f>
        <v>43</v>
      </c>
      <c r="B45" s="51" t="str">
        <f>Kategorie!C137</f>
        <v>Navrkalová</v>
      </c>
      <c r="C45" s="51" t="str">
        <f>Kategorie!D137</f>
        <v>Michaela</v>
      </c>
      <c r="D45" s="51" t="str">
        <f>Kategorie!E137</f>
        <v>CKK Znojmo</v>
      </c>
      <c r="E45" s="51">
        <f>Kategorie!F137</f>
        <v>2002</v>
      </c>
    </row>
    <row r="46" spans="1:5" ht="12.75">
      <c r="A46" s="50">
        <f>Kategorie!B162</f>
        <v>44</v>
      </c>
      <c r="B46" s="51" t="str">
        <f>Kategorie!C162</f>
        <v>Březnová</v>
      </c>
      <c r="C46" s="51" t="str">
        <f>Kategorie!D162</f>
        <v>Ivana</v>
      </c>
      <c r="D46" s="51" t="str">
        <f>Kategorie!E162</f>
        <v>Třebíč</v>
      </c>
      <c r="E46" s="51">
        <f>Kategorie!F162</f>
        <v>1969</v>
      </c>
    </row>
    <row r="47" spans="1:5" ht="12.75">
      <c r="A47" s="50">
        <f>Kategorie!B146</f>
        <v>45</v>
      </c>
      <c r="B47" s="51" t="str">
        <f>Kategorie!C146</f>
        <v>Březnová</v>
      </c>
      <c r="C47" s="51" t="str">
        <f>Kategorie!D146</f>
        <v>Klára</v>
      </c>
      <c r="D47" s="51" t="str">
        <f>Kategorie!E146</f>
        <v>TJ Spartak Třebíč</v>
      </c>
      <c r="E47" s="51">
        <f>Kategorie!F146</f>
        <v>1993</v>
      </c>
    </row>
    <row r="48" spans="1:5" ht="12.75">
      <c r="A48" s="50">
        <f>Kategorie!B91</f>
        <v>46</v>
      </c>
      <c r="B48" s="51" t="str">
        <f>Kategorie!C91</f>
        <v>Března</v>
      </c>
      <c r="C48" s="51" t="str">
        <f>Kategorie!D91</f>
        <v>Jiří</v>
      </c>
      <c r="D48" s="51" t="str">
        <f>Kategorie!E91</f>
        <v>TJ Spartak Třebíč</v>
      </c>
      <c r="E48" s="51">
        <f>Kategorie!F91</f>
        <v>1966</v>
      </c>
    </row>
    <row r="49" spans="1:5" ht="12.75">
      <c r="A49" s="50">
        <f>Kategorie!B136</f>
        <v>47</v>
      </c>
      <c r="B49" s="51" t="str">
        <f>Kategorie!C136</f>
        <v>Kratochvíl</v>
      </c>
      <c r="C49" s="51" t="str">
        <f>Kategorie!D136</f>
        <v>Petr</v>
      </c>
      <c r="D49" s="51" t="str">
        <f>Kategorie!E136</f>
        <v>Třebíč</v>
      </c>
      <c r="E49" s="51">
        <f>Kategorie!F136</f>
        <v>1996</v>
      </c>
    </row>
    <row r="50" spans="1:5" ht="12.75">
      <c r="A50" s="50">
        <f>Kategorie!B16</f>
        <v>48</v>
      </c>
      <c r="B50" s="51" t="str">
        <f>Kategorie!C16</f>
        <v>Čech</v>
      </c>
      <c r="C50" s="51" t="str">
        <f>Kategorie!D16</f>
        <v>Vladimír</v>
      </c>
      <c r="D50" s="51" t="str">
        <f>Kategorie!E16</f>
        <v>Vitonice Čáp</v>
      </c>
      <c r="E50" s="51">
        <f>Kategorie!F16</f>
        <v>1983</v>
      </c>
    </row>
    <row r="51" spans="1:5" ht="12.75">
      <c r="A51" s="50">
        <f>Kategorie!B163</f>
        <v>49</v>
      </c>
      <c r="B51" s="51" t="str">
        <f>Kategorie!C163</f>
        <v>Klimešová</v>
      </c>
      <c r="C51" s="51" t="str">
        <f>Kategorie!D163</f>
        <v>Zdenka</v>
      </c>
      <c r="D51" s="51" t="str">
        <f>Kategorie!E163</f>
        <v>Kuřim</v>
      </c>
      <c r="E51" s="51">
        <f>Kategorie!F163</f>
        <v>1963</v>
      </c>
    </row>
    <row r="52" spans="1:5" ht="12.75">
      <c r="A52" s="50">
        <f>Kategorie!B18</f>
        <v>50</v>
      </c>
      <c r="B52" s="51" t="str">
        <f>Kategorie!C18</f>
        <v>Čermák</v>
      </c>
      <c r="C52" s="51" t="str">
        <f>Kategorie!D18</f>
        <v>Bedřich</v>
      </c>
      <c r="D52" s="51" t="str">
        <f>Kategorie!E18</f>
        <v>ATLETIC Třebíč</v>
      </c>
      <c r="E52" s="51">
        <f>Kategorie!F18</f>
        <v>1974</v>
      </c>
    </row>
    <row r="53" spans="1:5" ht="12.75">
      <c r="A53" s="50">
        <f>Kategorie!B150</f>
        <v>51</v>
      </c>
      <c r="B53" s="51" t="str">
        <f>Kategorie!C150</f>
        <v>Čermáková</v>
      </c>
      <c r="C53" s="51" t="str">
        <f>Kategorie!D150</f>
        <v>Věra</v>
      </c>
      <c r="D53" s="51" t="str">
        <f>Kategorie!E150</f>
        <v>Karkulka</v>
      </c>
      <c r="E53" s="51">
        <f>Kategorie!F150</f>
        <v>1978</v>
      </c>
    </row>
    <row r="54" spans="1:5" ht="12.75">
      <c r="A54" s="50">
        <f>Kategorie!B45</f>
        <v>52</v>
      </c>
      <c r="B54" s="51" t="str">
        <f>Kategorie!C45</f>
        <v>Tojšl</v>
      </c>
      <c r="C54" s="51" t="str">
        <f>Kategorie!D45</f>
        <v>Jiří</v>
      </c>
      <c r="D54" s="51" t="str">
        <f>Kategorie!E45</f>
        <v>SK Gaučing</v>
      </c>
      <c r="E54" s="51">
        <f>Kategorie!F45</f>
        <v>1987</v>
      </c>
    </row>
    <row r="55" spans="1:5" ht="12.75">
      <c r="A55" s="50">
        <f>Kategorie!B46</f>
        <v>53</v>
      </c>
      <c r="B55" s="51" t="str">
        <f>Kategorie!C46</f>
        <v>Novák</v>
      </c>
      <c r="C55" s="51" t="str">
        <f>Kategorie!D46</f>
        <v>Pavel</v>
      </c>
      <c r="D55" s="51" t="str">
        <f>Kategorie!E46</f>
        <v>Znojmo</v>
      </c>
      <c r="E55" s="51">
        <f>Kategorie!F46</f>
        <v>1990</v>
      </c>
    </row>
    <row r="56" spans="1:5" ht="12.75">
      <c r="A56" s="50">
        <f>Kategorie!B121</f>
        <v>54</v>
      </c>
      <c r="B56" s="51" t="str">
        <f>Kategorie!C121</f>
        <v>Kališ</v>
      </c>
      <c r="C56" s="51" t="str">
        <f>Kategorie!D121</f>
        <v>Přemysl</v>
      </c>
      <c r="D56" s="51" t="str">
        <f>Kategorie!E121</f>
        <v>TJ Znojmo</v>
      </c>
      <c r="E56" s="51">
        <f>Kategorie!F121</f>
        <v>1952</v>
      </c>
    </row>
    <row r="57" spans="1:5" ht="12.75">
      <c r="A57" s="50">
        <f>Kategorie!B67</f>
        <v>55</v>
      </c>
      <c r="B57" s="51" t="str">
        <f>Kategorie!C67</f>
        <v>Pikart</v>
      </c>
      <c r="C57" s="51" t="str">
        <f>Kategorie!D67</f>
        <v>Vojtěch</v>
      </c>
      <c r="D57" s="51" t="str">
        <f>Kategorie!E67</f>
        <v>Únanov</v>
      </c>
      <c r="E57" s="51">
        <f>Kategorie!F67</f>
        <v>1993</v>
      </c>
    </row>
    <row r="58" spans="1:5" ht="12.75">
      <c r="A58" s="50">
        <f>Kategorie!B42</f>
        <v>56</v>
      </c>
      <c r="B58" s="51" t="str">
        <f>Kategorie!C42</f>
        <v>Tunka</v>
      </c>
      <c r="C58" s="51" t="str">
        <f>Kategorie!D42</f>
        <v>Marek</v>
      </c>
      <c r="D58" s="51" t="str">
        <f>Kategorie!E42</f>
        <v>Únanov</v>
      </c>
      <c r="E58" s="51">
        <f>Kategorie!F42</f>
        <v>1984</v>
      </c>
    </row>
    <row r="59" spans="1:5" ht="12.75">
      <c r="A59" s="50">
        <f>Kategorie!B139</f>
        <v>57</v>
      </c>
      <c r="B59" s="51" t="str">
        <f>Kategorie!C139</f>
        <v>Havelka</v>
      </c>
      <c r="C59" s="51" t="str">
        <f>Kategorie!D139</f>
        <v>Dalibor</v>
      </c>
      <c r="D59" s="51" t="str">
        <f>Kategorie!E139</f>
        <v>-</v>
      </c>
      <c r="E59" s="51">
        <f>Kategorie!F139</f>
        <v>2000</v>
      </c>
    </row>
    <row r="60" spans="1:5" ht="12.75">
      <c r="A60" s="50">
        <f>Kategorie!B84</f>
        <v>58</v>
      </c>
      <c r="B60" s="51" t="str">
        <f>Kategorie!C84</f>
        <v>Šaroun</v>
      </c>
      <c r="C60" s="51" t="str">
        <f>Kategorie!D84</f>
        <v>Libor</v>
      </c>
      <c r="D60" s="51" t="str">
        <f>Kategorie!E84</f>
        <v>CK Kučera Znojmo</v>
      </c>
      <c r="E60" s="51">
        <f>Kategorie!F84</f>
        <v>1973</v>
      </c>
    </row>
    <row r="61" spans="1:5" ht="12.75">
      <c r="A61" s="50">
        <f>Kategorie!B107</f>
        <v>59</v>
      </c>
      <c r="B61" s="51" t="str">
        <f>Kategorie!C107</f>
        <v>Svoboda</v>
      </c>
      <c r="C61" s="51" t="str">
        <f>Kategorie!D107</f>
        <v>Leoš</v>
      </c>
      <c r="D61" s="51" t="str">
        <f>Kategorie!E107</f>
        <v>CKK Kučera Znojmo</v>
      </c>
      <c r="E61" s="51">
        <f>Kategorie!F107</f>
        <v>1963</v>
      </c>
    </row>
    <row r="62" spans="1:5" ht="12.75">
      <c r="A62" s="50">
        <f>Kategorie!B157</f>
        <v>60</v>
      </c>
      <c r="B62" s="51" t="str">
        <f>Kategorie!C157</f>
        <v>Sýkorová</v>
      </c>
      <c r="C62" s="51" t="str">
        <f>Kategorie!D157</f>
        <v>Jana</v>
      </c>
      <c r="D62" s="51" t="str">
        <f>Kategorie!E157</f>
        <v>SK Oceláci Ostrava</v>
      </c>
      <c r="E62" s="51">
        <f>Kategorie!F157</f>
        <v>1976</v>
      </c>
    </row>
    <row r="63" spans="1:5" ht="12.75">
      <c r="A63" s="50">
        <f>Kategorie!B140</f>
        <v>61</v>
      </c>
      <c r="B63" s="51" t="str">
        <f>Kategorie!C140</f>
        <v>Marek</v>
      </c>
      <c r="C63" s="51" t="str">
        <f>Kategorie!D140</f>
        <v>Jakub</v>
      </c>
      <c r="D63" s="51" t="str">
        <f>Kategorie!E140</f>
        <v>Popocatepetl Znojmo</v>
      </c>
      <c r="E63" s="51">
        <f>Kategorie!F140</f>
        <v>1999</v>
      </c>
    </row>
    <row r="64" spans="1:5" ht="12.75">
      <c r="A64" s="50">
        <f>Kategorie!B60</f>
        <v>62</v>
      </c>
      <c r="B64" s="51" t="str">
        <f>Kategorie!C60</f>
        <v>Šabo</v>
      </c>
      <c r="C64" s="51" t="str">
        <f>Kategorie!D60</f>
        <v>Štefan</v>
      </c>
      <c r="D64" s="51" t="str">
        <f>Kategorie!E60</f>
        <v>Únanov</v>
      </c>
      <c r="E64" s="51">
        <f>Kategorie!F60</f>
        <v>1980</v>
      </c>
    </row>
    <row r="65" spans="1:5" ht="12.75">
      <c r="A65" s="50">
        <f>Kategorie!B149</f>
        <v>63</v>
      </c>
      <c r="B65" s="51" t="str">
        <f>Kategorie!C149</f>
        <v>Kuchařová</v>
      </c>
      <c r="C65" s="51" t="str">
        <f>Kategorie!D149</f>
        <v>Simona</v>
      </c>
      <c r="D65" s="51" t="str">
        <f>Kategorie!E149</f>
        <v>Znojmo</v>
      </c>
      <c r="E65" s="51">
        <f>Kategorie!F149</f>
        <v>1996</v>
      </c>
    </row>
    <row r="66" spans="1:5" ht="12.75">
      <c r="A66" s="50">
        <f>Kategorie!B100</f>
        <v>64</v>
      </c>
      <c r="B66" s="51" t="str">
        <f>Kategorie!C100</f>
        <v>Halbrštat</v>
      </c>
      <c r="C66" s="51" t="str">
        <f>Kategorie!D100</f>
        <v>Petr</v>
      </c>
      <c r="D66" s="51" t="str">
        <f>Kategorie!E100</f>
        <v>TK Znojmo</v>
      </c>
      <c r="E66" s="51">
        <f>Kategorie!F100</f>
        <v>1967</v>
      </c>
    </row>
    <row r="67" spans="1:5" ht="12.75">
      <c r="A67" s="50">
        <f>Kategorie!B110</f>
        <v>65</v>
      </c>
      <c r="B67" s="51" t="str">
        <f>Kategorie!C110</f>
        <v>Orth</v>
      </c>
      <c r="C67" s="51" t="str">
        <f>Kategorie!D110</f>
        <v>Milan</v>
      </c>
      <c r="D67" s="51" t="str">
        <f>Kategorie!E110</f>
        <v>Irish pub Břeclav</v>
      </c>
      <c r="E67" s="51">
        <f>Kategorie!F110</f>
        <v>1961</v>
      </c>
    </row>
    <row r="68" spans="1:5" ht="12.75">
      <c r="A68" s="50">
        <f>Kategorie!B106</f>
        <v>66</v>
      </c>
      <c r="B68" s="51" t="str">
        <f>Kategorie!C106</f>
        <v>Marek</v>
      </c>
      <c r="C68" s="51" t="str">
        <f>Kategorie!D106</f>
        <v>Ludvík</v>
      </c>
      <c r="D68" s="51" t="str">
        <f>Kategorie!E106</f>
        <v>Popocatepetl Znojmo</v>
      </c>
      <c r="E68" s="51">
        <f>Kategorie!F106</f>
        <v>1958</v>
      </c>
    </row>
    <row r="69" spans="1:5" ht="12.75">
      <c r="A69" s="50">
        <f>Kategorie!B117</f>
        <v>67</v>
      </c>
      <c r="B69" s="51" t="str">
        <f>Kategorie!C117</f>
        <v>Fusik</v>
      </c>
      <c r="C69" s="51" t="str">
        <f>Kategorie!D117</f>
        <v>Ján</v>
      </c>
      <c r="D69" s="51" t="str">
        <f>Kategorie!E117</f>
        <v>BBS Bratislava</v>
      </c>
      <c r="E69" s="51">
        <f>Kategorie!F117</f>
        <v>1958</v>
      </c>
    </row>
    <row r="70" spans="1:5" ht="12.75">
      <c r="A70" s="50">
        <f>Kategorie!B129</f>
        <v>68</v>
      </c>
      <c r="B70" s="51" t="str">
        <f>Kategorie!C129</f>
        <v>Sedláček</v>
      </c>
      <c r="C70" s="51" t="str">
        <f>Kategorie!D129</f>
        <v>Jozef</v>
      </c>
      <c r="D70" s="51" t="str">
        <f>Kategorie!E129</f>
        <v>Boleráz</v>
      </c>
      <c r="E70" s="51">
        <f>Kategorie!F129</f>
        <v>1939</v>
      </c>
    </row>
    <row r="71" spans="1:5" ht="12.75">
      <c r="A71" s="50">
        <f>Kategorie!B156</f>
        <v>69</v>
      </c>
      <c r="B71" s="51" t="str">
        <f>Kategorie!C156</f>
        <v>Schiffer</v>
      </c>
      <c r="C71" s="51" t="str">
        <f>Kategorie!D156</f>
        <v>Andrea</v>
      </c>
      <c r="D71" s="51" t="str">
        <f>Kategorie!E156</f>
        <v>LC Waldvieriel</v>
      </c>
      <c r="E71" s="51">
        <f>Kategorie!F156</f>
        <v>1958</v>
      </c>
    </row>
    <row r="72" spans="1:5" ht="12.75">
      <c r="A72" s="50">
        <f>Kategorie!B90</f>
        <v>70</v>
      </c>
      <c r="B72" s="51" t="str">
        <f>Kategorie!C90</f>
        <v>Schiffer</v>
      </c>
      <c r="C72" s="51" t="str">
        <f>Kategorie!D90</f>
        <v>Michael</v>
      </c>
      <c r="D72" s="51" t="str">
        <f>Kategorie!E90</f>
        <v>LC Waldvieriel</v>
      </c>
      <c r="E72" s="51">
        <f>Kategorie!F90</f>
        <v>1966</v>
      </c>
    </row>
    <row r="73" spans="1:5" ht="12.75">
      <c r="A73" s="50">
        <f>Kategorie!B97</f>
        <v>71</v>
      </c>
      <c r="B73" s="51" t="str">
        <f>Kategorie!C97</f>
        <v>Smolík</v>
      </c>
      <c r="C73" s="51" t="str">
        <f>Kategorie!D97</f>
        <v>Martin</v>
      </c>
      <c r="D73" s="51" t="str">
        <f>Kategorie!E97</f>
        <v>Znojmo</v>
      </c>
      <c r="E73" s="51">
        <f>Kategorie!F97</f>
        <v>1969</v>
      </c>
    </row>
    <row r="74" spans="1:5" ht="12.75">
      <c r="A74" s="50">
        <f>Kategorie!B38</f>
        <v>72</v>
      </c>
      <c r="B74" s="51" t="str">
        <f>Kategorie!C38</f>
        <v>Urbánek</v>
      </c>
      <c r="C74" s="51" t="str">
        <f>Kategorie!D38</f>
        <v>Ivan</v>
      </c>
      <c r="D74" s="51" t="str">
        <f>Kategorie!E38</f>
        <v>- </v>
      </c>
      <c r="E74" s="51">
        <f>Kategorie!F38</f>
        <v>1984</v>
      </c>
    </row>
    <row r="75" spans="1:5" ht="12.75">
      <c r="A75" s="50">
        <f>Kategorie!B113</f>
        <v>73</v>
      </c>
      <c r="B75" s="51" t="str">
        <f>Kategorie!C113</f>
        <v>Tinka</v>
      </c>
      <c r="C75" s="51" t="str">
        <f>Kategorie!D113</f>
        <v>Zbyšek</v>
      </c>
      <c r="D75" s="51" t="str">
        <f>Kategorie!E113</f>
        <v>-</v>
      </c>
      <c r="E75" s="51">
        <f>Kategorie!F113</f>
        <v>1963</v>
      </c>
    </row>
    <row r="76" spans="1:5" ht="12.75">
      <c r="A76" s="50">
        <f>Kategorie!B79</f>
        <v>74</v>
      </c>
      <c r="B76" s="51" t="str">
        <f>Kategorie!C79</f>
        <v>Fantal</v>
      </c>
      <c r="C76" s="51" t="str">
        <f>Kategorie!D79</f>
        <v>Zbyněk</v>
      </c>
      <c r="D76" s="51" t="str">
        <f>Kategorie!E79</f>
        <v>Únanov</v>
      </c>
      <c r="E76" s="51">
        <f>Kategorie!F79</f>
        <v>1972</v>
      </c>
    </row>
    <row r="77" spans="1:5" ht="12.75">
      <c r="A77" s="50">
        <f>Kategorie!B22</f>
        <v>75</v>
      </c>
      <c r="B77" s="51" t="str">
        <f>Kategorie!C22</f>
        <v>Chalupa</v>
      </c>
      <c r="C77" s="51" t="str">
        <f>Kategorie!D22</f>
        <v>Petr</v>
      </c>
      <c r="D77" s="51" t="str">
        <f>Kategorie!E22</f>
        <v>Rouchovany</v>
      </c>
      <c r="E77" s="51">
        <f>Kategorie!F22</f>
        <v>1983</v>
      </c>
    </row>
    <row r="78" spans="1:5" ht="12.75">
      <c r="A78" s="50">
        <f>Kategorie!B159</f>
        <v>76</v>
      </c>
      <c r="B78" s="51" t="str">
        <f>Kategorie!C159</f>
        <v>Slámová</v>
      </c>
      <c r="C78" s="51" t="str">
        <f>Kategorie!D159</f>
        <v>Jitka</v>
      </c>
      <c r="D78" s="51" t="str">
        <f>Kategorie!E159</f>
        <v>Hostěradice</v>
      </c>
      <c r="E78" s="51">
        <f>Kategorie!F159</f>
        <v>1971</v>
      </c>
    </row>
    <row r="79" spans="1:5" ht="12.75">
      <c r="A79" s="50">
        <f>Kategorie!B135</f>
        <v>77</v>
      </c>
      <c r="B79" s="51" t="str">
        <f>Kategorie!C135</f>
        <v>Bartůněk</v>
      </c>
      <c r="C79" s="51" t="str">
        <f>Kategorie!D135</f>
        <v>Marek</v>
      </c>
      <c r="D79" s="51" t="str">
        <f>Kategorie!E135</f>
        <v>Hostěradice</v>
      </c>
      <c r="E79" s="51">
        <f>Kategorie!F135</f>
        <v>1998</v>
      </c>
    </row>
    <row r="80" spans="1:5" ht="12.75">
      <c r="A80" s="50">
        <f>Kategorie!B71</f>
        <v>78</v>
      </c>
      <c r="B80" s="51" t="str">
        <f>Kategorie!C71</f>
        <v>Bartůněk</v>
      </c>
      <c r="C80" s="51" t="str">
        <f>Kategorie!D71</f>
        <v>Ondřej</v>
      </c>
      <c r="D80" s="51" t="str">
        <f>Kategorie!E71</f>
        <v>Hostěradice</v>
      </c>
      <c r="E80" s="51">
        <f>Kategorie!F71</f>
        <v>1992</v>
      </c>
    </row>
    <row r="81" spans="1:5" ht="12.75">
      <c r="A81" s="50">
        <f>Kategorie!B81</f>
        <v>79</v>
      </c>
      <c r="B81" s="51" t="str">
        <f>Kategorie!C81</f>
        <v>Dvořák</v>
      </c>
      <c r="C81" s="51" t="str">
        <f>Kategorie!D81</f>
        <v>Leoš</v>
      </c>
      <c r="D81" s="51" t="str">
        <f>Kategorie!E81</f>
        <v>Znojmo</v>
      </c>
      <c r="E81" s="51">
        <f>Kategorie!F81</f>
        <v>1971</v>
      </c>
    </row>
    <row r="82" spans="1:5" ht="12.75">
      <c r="A82" s="50">
        <f>Kategorie!B48</f>
        <v>80</v>
      </c>
      <c r="B82" s="51" t="str">
        <f>Kategorie!C48</f>
        <v>Šolc</v>
      </c>
      <c r="C82" s="51" t="str">
        <f>Kategorie!D48</f>
        <v>Jan</v>
      </c>
      <c r="D82" s="51" t="str">
        <f>Kategorie!E48</f>
        <v>CK Kučera</v>
      </c>
      <c r="E82" s="51">
        <f>Kategorie!F48</f>
        <v>1992</v>
      </c>
    </row>
    <row r="83" spans="1:5" ht="12.75">
      <c r="A83" s="50">
        <f>Kategorie!B66</f>
        <v>81</v>
      </c>
      <c r="B83" s="51" t="str">
        <f>Kategorie!C66</f>
        <v>Pfabigan</v>
      </c>
      <c r="C83" s="51" t="str">
        <f>Kategorie!D66</f>
        <v>Thomas</v>
      </c>
      <c r="D83" s="51" t="str">
        <f>Kategorie!E66</f>
        <v>FF Waidhofen </v>
      </c>
      <c r="E83" s="51">
        <f>Kategorie!F66</f>
        <v>1985</v>
      </c>
    </row>
    <row r="84" spans="1:5" ht="12.75">
      <c r="A84" s="50">
        <f>Kategorie!B153</f>
        <v>82</v>
      </c>
      <c r="B84" s="51" t="str">
        <f>Kategorie!C153</f>
        <v>Pfabigan</v>
      </c>
      <c r="C84" s="51" t="str">
        <f>Kategorie!D153</f>
        <v>Daniela</v>
      </c>
      <c r="D84" s="51" t="str">
        <f>Kategorie!E153</f>
        <v>FF Waidhofen </v>
      </c>
      <c r="E84" s="51">
        <f>Kategorie!F153</f>
        <v>1984</v>
      </c>
    </row>
    <row r="85" spans="1:5" ht="12.75">
      <c r="A85" s="50">
        <f>Kategorie!B82</f>
        <v>84</v>
      </c>
      <c r="B85" s="51" t="str">
        <f>Kategorie!C82</f>
        <v>Straka</v>
      </c>
      <c r="C85" s="51" t="str">
        <f>Kategorie!D82</f>
        <v>Kamil</v>
      </c>
      <c r="D85" s="51" t="str">
        <f>Kategorie!E82</f>
        <v>Dačice</v>
      </c>
      <c r="E85" s="51">
        <f>Kategorie!F82</f>
        <v>1969</v>
      </c>
    </row>
    <row r="86" spans="1:5" ht="12.75">
      <c r="A86" s="50">
        <f>Kategorie!B94</f>
        <v>85</v>
      </c>
      <c r="B86" s="51" t="str">
        <f>Kategorie!C94</f>
        <v>Fojtách</v>
      </c>
      <c r="C86" s="51" t="str">
        <f>Kategorie!D94</f>
        <v>Ivan</v>
      </c>
      <c r="D86" s="51" t="str">
        <f>Kategorie!E94</f>
        <v>TJ Znojmo šachy</v>
      </c>
      <c r="E86" s="51">
        <f>Kategorie!F94</f>
        <v>1966</v>
      </c>
    </row>
    <row r="87" spans="1:5" ht="12.75">
      <c r="A87" s="50">
        <f>Kategorie!B53</f>
        <v>86</v>
      </c>
      <c r="B87" s="51" t="str">
        <f>Kategorie!C53</f>
        <v>Bělobradič</v>
      </c>
      <c r="C87" s="51" t="str">
        <f>Kategorie!D53</f>
        <v>Jiří</v>
      </c>
      <c r="D87" s="51" t="str">
        <f>Kategorie!E53</f>
        <v>No talent</v>
      </c>
      <c r="E87" s="51">
        <f>Kategorie!F53</f>
        <v>1975</v>
      </c>
    </row>
    <row r="88" spans="1:5" ht="12.75">
      <c r="A88" s="50">
        <f>Kategorie!B74</f>
        <v>87</v>
      </c>
      <c r="B88" s="51" t="str">
        <f>Kategorie!C74</f>
        <v>Mikulík</v>
      </c>
      <c r="C88" s="51" t="str">
        <f>Kategorie!D74</f>
        <v>Jarmil</v>
      </c>
      <c r="D88" s="51" t="str">
        <f>Kategorie!E74</f>
        <v>Jiřice c M.B.</v>
      </c>
      <c r="E88" s="51">
        <f>Kategorie!F74</f>
        <v>1981</v>
      </c>
    </row>
    <row r="89" spans="1:5" ht="12.75">
      <c r="A89" s="50">
        <f>Kategorie!B148</f>
        <v>88</v>
      </c>
      <c r="B89" s="51" t="str">
        <f>Kategorie!C148</f>
        <v>Holcmanová</v>
      </c>
      <c r="C89" s="51" t="str">
        <f>Kategorie!D148</f>
        <v>Radka</v>
      </c>
      <c r="D89" s="51" t="str">
        <f>Kategorie!E148</f>
        <v>-</v>
      </c>
      <c r="E89" s="51">
        <f>Kategorie!F148</f>
        <v>1988</v>
      </c>
    </row>
    <row r="90" spans="1:5" ht="12.75">
      <c r="A90" s="50">
        <f>Kategorie!B57</f>
        <v>89</v>
      </c>
      <c r="B90" s="51" t="str">
        <f>Kategorie!C57</f>
        <v>Průša</v>
      </c>
      <c r="C90" s="51" t="str">
        <f>Kategorie!D57</f>
        <v>Petr</v>
      </c>
      <c r="D90" s="51" t="str">
        <f>Kategorie!E57</f>
        <v>-</v>
      </c>
      <c r="E90" s="51">
        <f>Kategorie!F57</f>
        <v>1987</v>
      </c>
    </row>
    <row r="91" spans="1:5" ht="12.75">
      <c r="A91" s="50">
        <f>Kategorie!B92</f>
        <v>90</v>
      </c>
      <c r="B91" s="51" t="str">
        <f>Kategorie!C92</f>
        <v>Stehlík</v>
      </c>
      <c r="C91" s="51" t="str">
        <f>Kategorie!D92</f>
        <v>Martin</v>
      </c>
      <c r="D91" s="51" t="str">
        <f>Kategorie!E92</f>
        <v>Únanov</v>
      </c>
      <c r="E91" s="51">
        <f>Kategorie!F92</f>
        <v>1973</v>
      </c>
    </row>
    <row r="92" spans="1:5" ht="12.75">
      <c r="A92" s="50">
        <f>Kategorie!B98</f>
        <v>91</v>
      </c>
      <c r="B92" s="51" t="str">
        <f>Kategorie!C98</f>
        <v>Dobeš</v>
      </c>
      <c r="C92" s="51" t="str">
        <f>Kategorie!D98</f>
        <v>Josef</v>
      </c>
      <c r="D92" s="51" t="str">
        <f>Kategorie!E98</f>
        <v>CKK Znojmo</v>
      </c>
      <c r="E92" s="51">
        <f>Kategorie!F98</f>
        <v>1966</v>
      </c>
    </row>
    <row r="93" spans="1:5" ht="12.75">
      <c r="A93" s="50">
        <f>Kategorie!B40</f>
        <v>92</v>
      </c>
      <c r="B93" s="51" t="str">
        <f>Kategorie!C40</f>
        <v>Marek</v>
      </c>
      <c r="C93" s="51" t="str">
        <f>Kategorie!D40</f>
        <v>Jan</v>
      </c>
      <c r="D93" s="51" t="str">
        <f>Kategorie!E40</f>
        <v>TJ Kanoistika znojmo</v>
      </c>
      <c r="E93" s="51">
        <f>Kategorie!F40</f>
        <v>1987</v>
      </c>
    </row>
    <row r="94" spans="1:5" ht="12.75">
      <c r="A94" s="50">
        <f>Kategorie!B28</f>
        <v>94</v>
      </c>
      <c r="B94" s="51" t="str">
        <f>Kategorie!C28</f>
        <v>Zahradník</v>
      </c>
      <c r="C94" s="51" t="str">
        <f>Kategorie!D28</f>
        <v>Jan</v>
      </c>
      <c r="D94" s="51" t="str">
        <f>Kategorie!E28</f>
        <v>TJ Kanoistika znojmo</v>
      </c>
      <c r="E94" s="51">
        <f>Kategorie!F28</f>
        <v>1986</v>
      </c>
    </row>
    <row r="95" spans="1:5" ht="12.75">
      <c r="A95" s="50">
        <f>Kategorie!B125</f>
        <v>95</v>
      </c>
      <c r="B95" s="51" t="str">
        <f>Kategorie!C125</f>
        <v>Štola</v>
      </c>
      <c r="C95" s="51" t="str">
        <f>Kategorie!D125</f>
        <v>Luboš</v>
      </c>
      <c r="D95" s="51" t="str">
        <f>Kategorie!E125</f>
        <v>Rabbits Znojmo</v>
      </c>
      <c r="E95" s="51">
        <f>Kategorie!F125</f>
        <v>1950</v>
      </c>
    </row>
    <row r="96" spans="1:5" ht="12.75">
      <c r="A96" s="50">
        <f>Kategorie!B24</f>
        <v>96</v>
      </c>
      <c r="B96" s="51" t="str">
        <f>Kategorie!C24</f>
        <v>Šigut</v>
      </c>
      <c r="C96" s="51" t="str">
        <f>Kategorie!D24</f>
        <v>Jakub</v>
      </c>
      <c r="D96" s="51" t="str">
        <f>Kategorie!E24</f>
        <v>Rabbits Znojmo</v>
      </c>
      <c r="E96" s="51">
        <f>Kategorie!F24</f>
        <v>1980</v>
      </c>
    </row>
    <row r="97" spans="1:5" ht="12.75">
      <c r="A97" s="50">
        <f>Kategorie!B54</f>
        <v>97</v>
      </c>
      <c r="B97" s="51" t="str">
        <f>Kategorie!C54</f>
        <v>Čížek</v>
      </c>
      <c r="C97" s="51" t="str">
        <f>Kategorie!D54</f>
        <v>Robert</v>
      </c>
      <c r="D97" s="51" t="str">
        <f>Kategorie!E54</f>
        <v>Znojmo</v>
      </c>
      <c r="E97" s="51">
        <f>Kategorie!F54</f>
        <v>1977</v>
      </c>
    </row>
    <row r="98" spans="1:5" ht="12.75">
      <c r="A98" s="50">
        <f>Kategorie!B109</f>
        <v>98</v>
      </c>
      <c r="B98" s="51" t="str">
        <f>Kategorie!C109</f>
        <v>Januška</v>
      </c>
      <c r="C98" s="51" t="str">
        <f>Kategorie!D109</f>
        <v>Ivan</v>
      </c>
      <c r="D98" s="51" t="str">
        <f>Kategorie!E109</f>
        <v>Šanov</v>
      </c>
      <c r="E98" s="51">
        <f>Kategorie!F109</f>
        <v>1958</v>
      </c>
    </row>
    <row r="99" spans="1:5" ht="12.75">
      <c r="A99" s="50">
        <f>Kategorie!B124</f>
        <v>99</v>
      </c>
      <c r="B99" s="51" t="str">
        <f>Kategorie!C124</f>
        <v>Kříž</v>
      </c>
      <c r="C99" s="51" t="str">
        <f>Kategorie!D124</f>
        <v>Jiří</v>
      </c>
      <c r="D99" s="51" t="str">
        <f>Kategorie!E124</f>
        <v>Hevlín</v>
      </c>
      <c r="E99" s="51">
        <f>Kategorie!F124</f>
        <v>1953</v>
      </c>
    </row>
    <row r="100" spans="1:5" ht="12.75">
      <c r="A100" s="50">
        <f>Kategorie!B26</f>
        <v>100</v>
      </c>
      <c r="B100" s="51" t="str">
        <f>Kategorie!C26</f>
        <v>Havránek</v>
      </c>
      <c r="C100" s="51" t="str">
        <f>Kategorie!D26</f>
        <v>Lukáš</v>
      </c>
      <c r="D100" s="51" t="str">
        <f>Kategorie!E26</f>
        <v>Znojmo</v>
      </c>
      <c r="E100" s="51">
        <f>Kategorie!F26</f>
        <v>1984</v>
      </c>
    </row>
    <row r="101" spans="1:5" ht="12.75">
      <c r="A101" s="50">
        <f>Kategorie!B105</f>
        <v>101</v>
      </c>
      <c r="B101" s="51" t="str">
        <f>Kategorie!C105</f>
        <v>Patočka</v>
      </c>
      <c r="C101" s="51" t="str">
        <f>Kategorie!D105</f>
        <v>Petr</v>
      </c>
      <c r="D101" s="51" t="str">
        <f>Kategorie!E105</f>
        <v>Dino Ivančice</v>
      </c>
      <c r="E101" s="51">
        <f>Kategorie!F105</f>
        <v>1963</v>
      </c>
    </row>
    <row r="102" spans="1:5" ht="12.75">
      <c r="A102" s="50">
        <f>Kategorie!B41</f>
        <v>102</v>
      </c>
      <c r="B102" s="51" t="str">
        <f>Kategorie!C41</f>
        <v>Podzimek</v>
      </c>
      <c r="C102" s="51" t="str">
        <f>Kategorie!D41</f>
        <v>František</v>
      </c>
      <c r="D102" s="51" t="str">
        <f>Kategorie!E41</f>
        <v>Suchohrdly</v>
      </c>
      <c r="E102" s="51">
        <f>Kategorie!F41</f>
        <v>1981</v>
      </c>
    </row>
    <row r="103" spans="1:5" ht="12.75">
      <c r="A103" s="50">
        <f>Kategorie!B47</f>
        <v>103</v>
      </c>
      <c r="B103" s="51" t="str">
        <f>Kategorie!C47</f>
        <v>Elsnic</v>
      </c>
      <c r="C103" s="51" t="str">
        <f>Kategorie!D47</f>
        <v>Karel</v>
      </c>
      <c r="D103" s="51" t="str">
        <f>Kategorie!E47</f>
        <v>Dyjská ves</v>
      </c>
      <c r="E103" s="51">
        <f>Kategorie!F47</f>
        <v>1974</v>
      </c>
    </row>
    <row r="104" spans="1:5" ht="12.75">
      <c r="A104" s="50">
        <f>Kategorie!B114</f>
        <v>104</v>
      </c>
      <c r="B104" s="51" t="str">
        <f>Kategorie!C114</f>
        <v>Mucha</v>
      </c>
      <c r="C104" s="51" t="str">
        <f>Kategorie!D114</f>
        <v>Jan</v>
      </c>
      <c r="D104" s="51" t="str">
        <f>Kategorie!E114</f>
        <v>TJ Znojmo</v>
      </c>
      <c r="E104" s="51">
        <f>Kategorie!F114</f>
        <v>1955</v>
      </c>
    </row>
    <row r="105" spans="1:5" ht="12.75">
      <c r="A105" s="50">
        <f>Kategorie!B147</f>
        <v>105</v>
      </c>
      <c r="B105" s="51" t="str">
        <f>Kategorie!C147</f>
        <v>Smolzová</v>
      </c>
      <c r="C105" s="51" t="str">
        <f>Kategorie!D147</f>
        <v>Romana</v>
      </c>
      <c r="D105" s="51" t="str">
        <f>Kategorie!E147</f>
        <v>-</v>
      </c>
      <c r="E105" s="51">
        <f>Kategorie!F147</f>
        <v>1979</v>
      </c>
    </row>
    <row r="106" spans="1:5" ht="12.75">
      <c r="A106" s="50">
        <f>Kategorie!B164</f>
        <v>106</v>
      </c>
      <c r="B106" s="51" t="str">
        <f>Kategorie!C164</f>
        <v>Štolová</v>
      </c>
      <c r="C106" s="51" t="str">
        <f>Kategorie!D164</f>
        <v>Radka</v>
      </c>
      <c r="D106" s="51" t="str">
        <f>Kategorie!E164</f>
        <v>-</v>
      </c>
      <c r="E106" s="51">
        <f>Kategorie!F164</f>
        <v>1975</v>
      </c>
    </row>
    <row r="107" spans="1:5" ht="12.75">
      <c r="A107" s="50">
        <f>Kategorie!B165</f>
        <v>107</v>
      </c>
      <c r="B107" s="51" t="str">
        <f>Kategorie!C165</f>
        <v>Bačáková</v>
      </c>
      <c r="C107" s="51" t="str">
        <f>Kategorie!D165</f>
        <v>Bohdana</v>
      </c>
      <c r="D107" s="51" t="str">
        <f>Kategorie!E165</f>
        <v>-</v>
      </c>
      <c r="E107" s="51">
        <f>Kategorie!F165</f>
        <v>1974</v>
      </c>
    </row>
    <row r="108" spans="1:5" ht="12.75">
      <c r="A108" s="50">
        <f>Kategorie!B36</f>
        <v>108</v>
      </c>
      <c r="B108" s="51" t="str">
        <f>Kategorie!C36</f>
        <v>Med</v>
      </c>
      <c r="C108" s="51" t="str">
        <f>Kategorie!D36</f>
        <v>Marcel</v>
      </c>
      <c r="D108" s="51" t="str">
        <f>Kategorie!E36</f>
        <v>Šachový oddíl Haiva Tasovice</v>
      </c>
      <c r="E108" s="51">
        <f>Kategorie!F36</f>
        <v>1976</v>
      </c>
    </row>
    <row r="109" spans="1:5" ht="12.75">
      <c r="A109" s="50">
        <f>Kategorie!B44</f>
        <v>109</v>
      </c>
      <c r="B109" s="51" t="str">
        <f>Kategorie!C44</f>
        <v>Hadroušek</v>
      </c>
      <c r="C109" s="51" t="str">
        <f>Kategorie!D44</f>
        <v>David</v>
      </c>
      <c r="D109" s="51" t="str">
        <f>Kategorie!E44</f>
        <v>Praha</v>
      </c>
      <c r="E109" s="51">
        <f>Kategorie!F44</f>
        <v>1974</v>
      </c>
    </row>
    <row r="110" spans="1:5" ht="12.75">
      <c r="A110" s="50">
        <f>Kategorie!B76</f>
        <v>110</v>
      </c>
      <c r="B110" s="51" t="str">
        <f>Kategorie!C76</f>
        <v>Veselý</v>
      </c>
      <c r="C110" s="51" t="str">
        <f>Kategorie!D76</f>
        <v>Roman</v>
      </c>
      <c r="D110" s="51" t="str">
        <f>Kategorie!E76</f>
        <v>Oblekovice</v>
      </c>
      <c r="E110" s="51">
        <f>Kategorie!F76</f>
        <v>1984</v>
      </c>
    </row>
    <row r="111" spans="1:5" ht="12.75">
      <c r="A111" s="50">
        <f>Kategorie!B32</f>
        <v>111</v>
      </c>
      <c r="B111" s="51" t="str">
        <f>Kategorie!C32</f>
        <v>Kadeřábek</v>
      </c>
      <c r="C111" s="51" t="str">
        <f>Kategorie!D32</f>
        <v>Bronislav</v>
      </c>
      <c r="D111" s="51" t="str">
        <f>Kategorie!E32</f>
        <v>-</v>
      </c>
      <c r="E111" s="51">
        <f>Kategorie!F32</f>
        <v>1983</v>
      </c>
    </row>
    <row r="112" spans="1:5" ht="12.75">
      <c r="A112" s="50">
        <f>Kategorie!B75</f>
        <v>112</v>
      </c>
      <c r="B112" s="51" t="str">
        <f>Kategorie!C75</f>
        <v>Rehberger</v>
      </c>
      <c r="C112" s="51" t="str">
        <f>Kategorie!D75</f>
        <v>Marek</v>
      </c>
      <c r="D112" s="51" t="str">
        <f>Kategorie!E75</f>
        <v>Znojmo</v>
      </c>
      <c r="E112" s="51">
        <f>Kategorie!F75</f>
        <v>1974</v>
      </c>
    </row>
    <row r="113" spans="1:5" ht="12.75">
      <c r="A113" s="50">
        <f>Kategorie!B141</f>
        <v>113</v>
      </c>
      <c r="B113" s="51" t="str">
        <f>Kategorie!C141</f>
        <v>Rehberger</v>
      </c>
      <c r="C113" s="51" t="str">
        <f>Kategorie!D141</f>
        <v>Tomáš</v>
      </c>
      <c r="D113" s="51" t="str">
        <f>Kategorie!E141</f>
        <v>Znojmo</v>
      </c>
      <c r="E113" s="51">
        <f>Kategorie!F141</f>
        <v>1999</v>
      </c>
    </row>
    <row r="114" spans="1:5" ht="12.75">
      <c r="A114" s="50">
        <f>Kategorie!B101</f>
        <v>114</v>
      </c>
      <c r="B114" s="51" t="str">
        <f>Kategorie!C101</f>
        <v>Čech</v>
      </c>
      <c r="C114" s="51" t="str">
        <f>Kategorie!D101</f>
        <v>Kamil</v>
      </c>
      <c r="D114" s="51" t="str">
        <f>Kategorie!E101</f>
        <v>-</v>
      </c>
      <c r="E114" s="51">
        <f>Kategorie!F101</f>
        <v>1970</v>
      </c>
    </row>
    <row r="115" spans="1:5" ht="12.75">
      <c r="A115" s="50">
        <f>Kategorie!B43</f>
        <v>115</v>
      </c>
      <c r="B115" s="51" t="str">
        <f>Kategorie!C43</f>
        <v>Valásek</v>
      </c>
      <c r="C115" s="51" t="str">
        <f>Kategorie!D43</f>
        <v>David</v>
      </c>
      <c r="D115" s="51" t="str">
        <f>Kategorie!E43</f>
        <v>CF- Vienna</v>
      </c>
      <c r="E115" s="51">
        <f>Kategorie!F43</f>
        <v>1988</v>
      </c>
    </row>
    <row r="116" spans="1:5" ht="12.75">
      <c r="A116" s="50">
        <f>Kategorie!B161</f>
        <v>116</v>
      </c>
      <c r="B116" s="51" t="str">
        <f>Kategorie!C161</f>
        <v>Valášková</v>
      </c>
      <c r="C116" s="51" t="str">
        <f>Kategorie!D161</f>
        <v>Jana</v>
      </c>
      <c r="D116" s="51" t="str">
        <f>Kategorie!E161</f>
        <v>Znojmo</v>
      </c>
      <c r="E116" s="51">
        <f>Kategorie!F161</f>
        <v>1965</v>
      </c>
    </row>
    <row r="117" spans="1:5" ht="12.75">
      <c r="A117" s="50">
        <f>Kategorie!B35</f>
        <v>117</v>
      </c>
      <c r="B117" s="51" t="str">
        <f>Kategorie!C35</f>
        <v>Kuben</v>
      </c>
      <c r="C117" s="51" t="str">
        <f>Kategorie!D35</f>
        <v>Karel</v>
      </c>
      <c r="D117" s="51" t="str">
        <f>Kategorie!E35</f>
        <v>Znojmo</v>
      </c>
      <c r="E117" s="51">
        <f>Kategorie!F35</f>
        <v>1976</v>
      </c>
    </row>
    <row r="118" spans="1:5" ht="12.75">
      <c r="A118" s="50">
        <f>Kategorie!B63</f>
        <v>118</v>
      </c>
      <c r="B118" s="51" t="str">
        <f>Kategorie!C63</f>
        <v>Harant</v>
      </c>
      <c r="C118" s="51" t="str">
        <f>Kategorie!D63</f>
        <v>Vladimír</v>
      </c>
      <c r="D118" s="51" t="str">
        <f>Kategorie!E63</f>
        <v>Kasárna</v>
      </c>
      <c r="E118" s="51">
        <f>Kategorie!F63</f>
        <v>1976</v>
      </c>
    </row>
    <row r="119" spans="1:5" ht="12.75">
      <c r="A119" s="50">
        <f>Kategorie!B116</f>
        <v>119</v>
      </c>
      <c r="B119" s="51" t="str">
        <f>Kategorie!C116</f>
        <v>Medek</v>
      </c>
      <c r="C119" s="51" t="str">
        <f>Kategorie!D116</f>
        <v>Ivo</v>
      </c>
      <c r="D119" s="51" t="str">
        <f>Kategorie!E116</f>
        <v>TJ Hodonice</v>
      </c>
      <c r="E119" s="51">
        <f>Kategorie!F116</f>
        <v>1963</v>
      </c>
    </row>
    <row r="120" spans="1:5" ht="12.75">
      <c r="A120" s="50">
        <f>Kategorie!B138</f>
        <v>120</v>
      </c>
      <c r="B120" s="51" t="str">
        <f>Kategorie!C138</f>
        <v>Neubauer</v>
      </c>
      <c r="C120" s="51" t="str">
        <f>Kategorie!D138</f>
        <v>Matouš</v>
      </c>
      <c r="D120" s="51" t="str">
        <f>Kategorie!E138</f>
        <v>Z Trans </v>
      </c>
      <c r="E120" s="51">
        <f>Kategorie!F138</f>
        <v>2001</v>
      </c>
    </row>
    <row r="121" spans="1:5" ht="12.75">
      <c r="A121" s="50">
        <f>Kategorie!B51</f>
        <v>121</v>
      </c>
      <c r="B121" s="51" t="str">
        <f>Kategorie!C51</f>
        <v>Pokorný</v>
      </c>
      <c r="C121" s="51" t="str">
        <f>Kategorie!D51</f>
        <v>Lubomír</v>
      </c>
      <c r="D121" s="51" t="str">
        <f>Kategorie!E51</f>
        <v>-</v>
      </c>
      <c r="E121" s="51">
        <f>Kategorie!F51</f>
        <v>1986</v>
      </c>
    </row>
    <row r="122" spans="1:5" ht="12.75">
      <c r="A122" s="50">
        <f>Kategorie!B72</f>
        <v>122</v>
      </c>
      <c r="B122" s="51" t="str">
        <f>Kategorie!C72</f>
        <v>Papaj</v>
      </c>
      <c r="C122" s="51" t="str">
        <f>Kategorie!D72</f>
        <v>Martin</v>
      </c>
      <c r="D122" s="51" t="str">
        <f>Kategorie!E72</f>
        <v>TJ SOKOL Tasovice</v>
      </c>
      <c r="E122" s="51">
        <f>Kategorie!F72</f>
        <v>1983</v>
      </c>
    </row>
    <row r="123" spans="1:5" ht="12.75">
      <c r="A123" s="50">
        <f>Kategorie!B73</f>
        <v>123</v>
      </c>
      <c r="B123" s="51" t="str">
        <f>Kategorie!C73</f>
        <v>Šmarda</v>
      </c>
      <c r="C123" s="51" t="str">
        <f>Kategorie!D73</f>
        <v>Martin</v>
      </c>
      <c r="D123" s="51" t="str">
        <f>Kategorie!E73</f>
        <v>1.FC Kickers 09</v>
      </c>
      <c r="E123" s="51">
        <f>Kategorie!F73</f>
        <v>1982</v>
      </c>
    </row>
    <row r="124" spans="1:5" ht="12.75">
      <c r="A124" s="50">
        <f>Kategorie!B55</f>
        <v>124</v>
      </c>
      <c r="B124" s="51" t="str">
        <f>Kategorie!C55</f>
        <v>Svoboda</v>
      </c>
      <c r="C124" s="51" t="str">
        <f>Kategorie!D55</f>
        <v>Jiří</v>
      </c>
      <c r="D124" s="51" t="str">
        <f>Kategorie!E55</f>
        <v>-</v>
      </c>
      <c r="E124" s="51">
        <f>Kategorie!F55</f>
        <v>1980</v>
      </c>
    </row>
    <row r="125" spans="1:5" ht="12.75">
      <c r="A125" s="50">
        <f>Kategorie!B14</f>
        <v>125</v>
      </c>
      <c r="B125" s="51" t="str">
        <f>Kategorie!C14</f>
        <v>Vajčner</v>
      </c>
      <c r="C125" s="51" t="str">
        <f>Kategorie!D14</f>
        <v>Martin</v>
      </c>
      <c r="D125" s="51" t="str">
        <f>Kategorie!E14</f>
        <v>Znovín Znojmo</v>
      </c>
      <c r="E125" s="51">
        <f>Kategorie!F14</f>
        <v>1986</v>
      </c>
    </row>
    <row r="126" spans="1:5" ht="12.75">
      <c r="A126" s="50">
        <f>Kategorie!B68</f>
        <v>126</v>
      </c>
      <c r="B126" s="51" t="str">
        <f>Kategorie!C68</f>
        <v>Maňura</v>
      </c>
      <c r="C126" s="51" t="str">
        <f>Kategorie!D68</f>
        <v>Jakub</v>
      </c>
      <c r="D126" s="51" t="str">
        <f>Kategorie!E68</f>
        <v>-</v>
      </c>
      <c r="E126" s="51">
        <f>Kategorie!F68</f>
        <v>1985</v>
      </c>
    </row>
    <row r="127" spans="1:5" ht="12.75">
      <c r="A127" s="50">
        <f>Kategorie!B52</f>
        <v>127</v>
      </c>
      <c r="B127" s="51" t="str">
        <f>Kategorie!C52</f>
        <v>Pokorný</v>
      </c>
      <c r="C127" s="51" t="str">
        <f>Kategorie!D52</f>
        <v>Pavel</v>
      </c>
      <c r="D127" s="51" t="str">
        <f>Kategorie!E52</f>
        <v>Dream Team</v>
      </c>
      <c r="E127" s="51">
        <f>Kategorie!F52</f>
        <v>1982</v>
      </c>
    </row>
    <row r="128" spans="1:5" ht="12.75">
      <c r="A128" s="50">
        <f>Kategorie!B27</f>
        <v>128</v>
      </c>
      <c r="B128" s="51" t="str">
        <f>Kategorie!C27</f>
        <v>Ševela</v>
      </c>
      <c r="C128" s="51" t="str">
        <f>Kategorie!D27</f>
        <v>Pavel</v>
      </c>
      <c r="D128" s="51" t="str">
        <f>Kategorie!E27</f>
        <v>-</v>
      </c>
      <c r="E128" s="51">
        <f>Kategorie!F27</f>
        <v>1987</v>
      </c>
    </row>
    <row r="129" spans="1:5" ht="12.75">
      <c r="A129" s="50">
        <f>Kategorie!B160</f>
        <v>129</v>
      </c>
      <c r="B129" s="51" t="str">
        <f>Kategorie!C160</f>
        <v>Jirovská</v>
      </c>
      <c r="C129" s="51" t="str">
        <f>Kategorie!D160</f>
        <v>Monika</v>
      </c>
      <c r="D129" s="51" t="str">
        <f>Kategorie!E160</f>
        <v>Znojmo</v>
      </c>
      <c r="E129" s="51">
        <f>Kategorie!F160</f>
        <v>1971</v>
      </c>
    </row>
    <row r="130" spans="1:5" ht="12.75">
      <c r="A130" s="50">
        <f>Kategorie!B25</f>
        <v>130</v>
      </c>
      <c r="B130" s="51" t="str">
        <f>Kategorie!C25</f>
        <v>Rýznar</v>
      </c>
      <c r="C130" s="51" t="str">
        <f>Kategorie!D25</f>
        <v>Václav</v>
      </c>
      <c r="D130" s="51" t="str">
        <f>Kategorie!E25</f>
        <v>ZN</v>
      </c>
      <c r="E130" s="51">
        <f>Kategorie!F25</f>
        <v>1977</v>
      </c>
    </row>
    <row r="131" spans="1:5" ht="12.75">
      <c r="A131" s="50">
        <f>Kategorie!B62</f>
        <v>131</v>
      </c>
      <c r="B131" s="51" t="str">
        <f>Kategorie!C62</f>
        <v>Čihal</v>
      </c>
      <c r="C131" s="51" t="str">
        <f>Kategorie!D62</f>
        <v>Vavřinec</v>
      </c>
      <c r="D131" s="51" t="str">
        <f>Kategorie!E62</f>
        <v>Lucky cow Ježíšek</v>
      </c>
      <c r="E131" s="51">
        <f>Kategorie!F62</f>
        <v>1977</v>
      </c>
    </row>
    <row r="132" spans="1:5" ht="12.75">
      <c r="A132" s="50">
        <f>Kategorie!B70</f>
        <v>132</v>
      </c>
      <c r="B132" s="51" t="str">
        <f>Kategorie!C70</f>
        <v>Doležal</v>
      </c>
      <c r="C132" s="51" t="str">
        <f>Kategorie!D70</f>
        <v>Josef</v>
      </c>
      <c r="D132" s="51" t="str">
        <f>Kategorie!E70</f>
        <v>Lucky cow Ježíšek</v>
      </c>
      <c r="E132" s="51">
        <f>Kategorie!F70</f>
        <v>1984</v>
      </c>
    </row>
    <row r="133" spans="1:5" ht="12.75">
      <c r="A133" s="50">
        <f>Kategorie!B56</f>
        <v>133</v>
      </c>
      <c r="B133" s="51" t="str">
        <f>Kategorie!C56</f>
        <v>Volhejn</v>
      </c>
      <c r="C133" s="51" t="str">
        <f>Kategorie!D56</f>
        <v>Pavel</v>
      </c>
      <c r="D133" s="51" t="str">
        <f>Kategorie!E56</f>
        <v>-</v>
      </c>
      <c r="E133" s="51">
        <f>Kategorie!F56</f>
        <v>1979</v>
      </c>
    </row>
    <row r="134" spans="1:5" ht="12.75">
      <c r="A134" s="50">
        <f>Kategorie!B95</f>
        <v>134</v>
      </c>
      <c r="B134" s="51" t="str">
        <f>Kategorie!C95</f>
        <v>Louda</v>
      </c>
      <c r="C134" s="51" t="str">
        <f>Kategorie!D95</f>
        <v>Marek</v>
      </c>
      <c r="D134" s="51" t="str">
        <f>Kategorie!E95</f>
        <v>Loudateam</v>
      </c>
      <c r="E134" s="51">
        <f>Kategorie!F95</f>
        <v>1969</v>
      </c>
    </row>
    <row r="135" spans="1:5" ht="12.75">
      <c r="A135" s="50">
        <f>Kategorie!B96</f>
        <v>135</v>
      </c>
      <c r="B135" s="51" t="str">
        <f>Kategorie!C96</f>
        <v>Zeman</v>
      </c>
      <c r="C135" s="51" t="str">
        <f>Kategorie!D96</f>
        <v>Pavel</v>
      </c>
      <c r="D135" s="51" t="str">
        <f>Kategorie!E96</f>
        <v>Louda team</v>
      </c>
      <c r="E135" s="51">
        <f>Kategorie!F96</f>
        <v>1969</v>
      </c>
    </row>
    <row r="136" spans="1:5" ht="12.75">
      <c r="A136" s="50">
        <f>Kategorie!B87</f>
        <v>136</v>
      </c>
      <c r="B136" s="51" t="str">
        <f>Kategorie!C87</f>
        <v>Tischler</v>
      </c>
      <c r="C136" s="51" t="str">
        <f>Kategorie!D87</f>
        <v>René</v>
      </c>
      <c r="D136" s="51" t="str">
        <f>Kategorie!E87</f>
        <v>-</v>
      </c>
      <c r="E136" s="51">
        <f>Kategorie!F87</f>
        <v>1967</v>
      </c>
    </row>
    <row r="137" spans="1:5" ht="12.75">
      <c r="A137" s="50">
        <f>Kategorie!B88</f>
        <v>137</v>
      </c>
      <c r="B137" s="51" t="str">
        <f>Kategorie!C88</f>
        <v>Vojtěch</v>
      </c>
      <c r="C137" s="51" t="str">
        <f>Kategorie!D88</f>
        <v>Martin</v>
      </c>
      <c r="D137" s="51" t="str">
        <f>Kategorie!E88</f>
        <v>Cyklo Mikulášek</v>
      </c>
      <c r="E137" s="51">
        <f>Kategorie!F88</f>
        <v>1973</v>
      </c>
    </row>
    <row r="138" spans="1:5" ht="12.75">
      <c r="A138" s="50">
        <f>Kategorie!B33</f>
        <v>138</v>
      </c>
      <c r="B138" s="51" t="str">
        <f>Kategorie!C33</f>
        <v>Toman</v>
      </c>
      <c r="C138" s="51" t="str">
        <f>Kategorie!D33</f>
        <v>Petr</v>
      </c>
      <c r="D138" s="51" t="str">
        <f>Kategorie!E33</f>
        <v>SK Blue Divers</v>
      </c>
      <c r="E138" s="51">
        <f>Kategorie!F33</f>
        <v>1984</v>
      </c>
    </row>
    <row r="139" spans="1:5" ht="12.75">
      <c r="A139" s="50">
        <f>Kategorie!B12</f>
        <v>139</v>
      </c>
      <c r="B139" s="51" t="str">
        <f>Kategorie!C12</f>
        <v>Toman</v>
      </c>
      <c r="C139" s="51" t="str">
        <f>Kategorie!D12</f>
        <v>Jakub</v>
      </c>
      <c r="D139" s="51" t="str">
        <f>Kategorie!E12</f>
        <v>SK Blue Divers</v>
      </c>
      <c r="E139" s="51">
        <f>Kategorie!F12</f>
        <v>1985</v>
      </c>
    </row>
    <row r="140" spans="1:5" ht="12.75">
      <c r="A140" s="50">
        <f>Kategorie!B115</f>
        <v>140</v>
      </c>
      <c r="B140" s="51" t="str">
        <f>Kategorie!C115</f>
        <v>Mravík</v>
      </c>
      <c r="C140" s="51" t="str">
        <f>Kategorie!D115</f>
        <v>Pavel</v>
      </c>
      <c r="D140" s="51" t="str">
        <f>Kategorie!E115</f>
        <v>Basketball</v>
      </c>
      <c r="E140" s="51">
        <f>Kategorie!F115</f>
        <v>1956</v>
      </c>
    </row>
    <row r="141" spans="1:5" ht="12.75">
      <c r="A141" s="50">
        <f>Kategorie!B50</f>
        <v>141</v>
      </c>
      <c r="B141" s="51" t="str">
        <f>Kategorie!C50</f>
        <v>Svoboda</v>
      </c>
      <c r="C141" s="51" t="str">
        <f>Kategorie!D50</f>
        <v>Ivo</v>
      </c>
      <c r="D141" s="51" t="str">
        <f>Kategorie!E50</f>
        <v>Znojmo</v>
      </c>
      <c r="E141" s="51">
        <f>Kategorie!F50</f>
        <v>1978</v>
      </c>
    </row>
    <row r="142" spans="1:5" ht="12.75">
      <c r="A142" s="50">
        <f>Kategorie!B37</f>
        <v>142</v>
      </c>
      <c r="B142" s="51" t="str">
        <f>Kategorie!C37</f>
        <v>Václavek</v>
      </c>
      <c r="C142" s="51" t="str">
        <f>Kategorie!D37</f>
        <v>Miloš</v>
      </c>
      <c r="D142" s="51" t="str">
        <f>Kategorie!E37</f>
        <v>Lesonice</v>
      </c>
      <c r="E142" s="51">
        <f>Kategorie!F37</f>
        <v>1980</v>
      </c>
    </row>
    <row r="143" spans="1:5" ht="12.75">
      <c r="A143" s="50">
        <f>Kategorie!B78</f>
        <v>143</v>
      </c>
      <c r="B143" s="51" t="str">
        <f>Kategorie!C78</f>
        <v>Vojtěch</v>
      </c>
      <c r="C143" s="51" t="str">
        <f>Kategorie!D78</f>
        <v>Petr</v>
      </c>
      <c r="D143" s="51" t="str">
        <f>Kategorie!E78</f>
        <v>Znojmo</v>
      </c>
      <c r="E143" s="51">
        <f>Kategorie!F78</f>
        <v>1971</v>
      </c>
    </row>
    <row r="144" spans="1:5" ht="12.75">
      <c r="A144" s="50">
        <f>Kategorie!B80</f>
        <v>144</v>
      </c>
      <c r="B144" s="51" t="str">
        <f>Kategorie!C80</f>
        <v>Sháněl</v>
      </c>
      <c r="C144" s="51" t="str">
        <f>Kategorie!D80</f>
        <v>Karel</v>
      </c>
      <c r="D144" s="51" t="str">
        <f>Kategorie!E80</f>
        <v>Znojmo</v>
      </c>
      <c r="E144" s="51">
        <f>Kategorie!F80</f>
        <v>1971</v>
      </c>
    </row>
    <row r="145" spans="1:5" ht="12.75">
      <c r="A145" s="50">
        <f>Kategorie!B34</f>
        <v>145</v>
      </c>
      <c r="B145" s="51" t="str">
        <f>Kategorie!C34</f>
        <v>Václavek</v>
      </c>
      <c r="C145" s="51" t="str">
        <f>Kategorie!D34</f>
        <v>Vladimír</v>
      </c>
      <c r="D145" s="51" t="str">
        <f>Kategorie!E34</f>
        <v>Z Trans Mor. Budějovice</v>
      </c>
      <c r="E145" s="51">
        <f>Kategorie!F34</f>
        <v>1981</v>
      </c>
    </row>
    <row r="146" spans="1:5" ht="12.75">
      <c r="A146" s="50">
        <f>Kategorie!B11</f>
        <v>146</v>
      </c>
      <c r="B146" s="51" t="str">
        <f>Kategorie!C11</f>
        <v>Horák</v>
      </c>
      <c r="C146" s="51" t="str">
        <f>Kategorie!D11</f>
        <v>Petr</v>
      </c>
      <c r="D146" s="51" t="str">
        <f>Kategorie!E11</f>
        <v>SOKOL PRŠTICE</v>
      </c>
      <c r="E146" s="51">
        <f>Kategorie!F11</f>
        <v>1976</v>
      </c>
    </row>
    <row r="147" spans="1:5" ht="12.75">
      <c r="A147" s="50">
        <f>Kategorie!B158</f>
        <v>147</v>
      </c>
      <c r="B147" s="51" t="str">
        <f>Kategorie!C158</f>
        <v>Bulantová</v>
      </c>
      <c r="C147" s="51" t="str">
        <f>Kategorie!D158</f>
        <v>Tamara</v>
      </c>
      <c r="D147" s="51" t="str">
        <f>Kategorie!E158</f>
        <v>Znojmo</v>
      </c>
      <c r="E147" s="51">
        <f>Kategorie!F158</f>
        <v>1966</v>
      </c>
    </row>
    <row r="148" spans="1:5" ht="12.75">
      <c r="A148" s="50">
        <f>Kategorie!B20</f>
        <v>148</v>
      </c>
      <c r="B148" s="51" t="str">
        <f>Kategorie!C20</f>
        <v>Kučera</v>
      </c>
      <c r="C148" s="51" t="str">
        <f>Kategorie!D20</f>
        <v>Jan</v>
      </c>
      <c r="D148" s="51" t="str">
        <f>Kategorie!E20</f>
        <v>TK Moravské Budějovice</v>
      </c>
      <c r="E148" s="51">
        <f>Kategorie!F20</f>
        <v>1981</v>
      </c>
    </row>
    <row r="149" spans="1:5" ht="12.75">
      <c r="A149" s="50">
        <f>Kategorie!B69</f>
        <v>149</v>
      </c>
      <c r="B149" s="51" t="str">
        <f>Kategorie!C69</f>
        <v>Hlávka</v>
      </c>
      <c r="C149" s="51" t="str">
        <f>Kategorie!D69</f>
        <v>Jan</v>
      </c>
      <c r="D149" s="51" t="str">
        <f>Kategorie!E69</f>
        <v>-</v>
      </c>
      <c r="E149" s="51">
        <f>Kategorie!F69</f>
        <v>1980</v>
      </c>
    </row>
    <row r="150" spans="1:5" ht="12.75">
      <c r="A150" s="50">
        <f>Kategorie!B108</f>
        <v>150</v>
      </c>
      <c r="B150" s="51" t="str">
        <f>Kategorie!C108</f>
        <v>Kovář</v>
      </c>
      <c r="C150" s="51" t="str">
        <f>Kategorie!D108</f>
        <v>Josef</v>
      </c>
      <c r="D150" s="51" t="str">
        <f>Kategorie!E108</f>
        <v>Orel Únanov</v>
      </c>
      <c r="E150" s="51">
        <f>Kategorie!F108</f>
        <v>1963</v>
      </c>
    </row>
    <row r="151" spans="1:5" ht="12.75">
      <c r="A151" s="50">
        <f>Kategorie!B122</f>
        <v>280</v>
      </c>
      <c r="B151" s="51" t="str">
        <f>Kategorie!C122</f>
        <v>Pilař</v>
      </c>
      <c r="C151" s="51" t="str">
        <f>Kategorie!D122</f>
        <v>Josef</v>
      </c>
      <c r="D151" s="51" t="str">
        <f>Kategorie!E122</f>
        <v>Orel Únanov</v>
      </c>
      <c r="E151" s="51">
        <f>Kategorie!F122</f>
        <v>1951</v>
      </c>
    </row>
    <row r="152" spans="1:5" ht="12.75">
      <c r="A152" s="50">
        <f>Kategorie!B31</f>
        <v>281</v>
      </c>
      <c r="B152" s="51" t="str">
        <f>Kategorie!C31</f>
        <v>Kovář</v>
      </c>
      <c r="C152" s="51" t="str">
        <f>Kategorie!D31</f>
        <v>Josef</v>
      </c>
      <c r="D152" s="51" t="str">
        <f>Kategorie!E31</f>
        <v>Orel Únanov</v>
      </c>
      <c r="E152" s="51">
        <f>Kategorie!F31</f>
        <v>1989</v>
      </c>
    </row>
    <row r="153" spans="1:5" ht="12.75">
      <c r="A153" s="50">
        <f>Kategorie!B64</f>
        <v>282</v>
      </c>
      <c r="B153" s="51" t="str">
        <f>Kategorie!C64</f>
        <v>Špaček</v>
      </c>
      <c r="C153" s="51" t="str">
        <f>Kategorie!D64</f>
        <v>František</v>
      </c>
      <c r="D153" s="51" t="str">
        <f>Kategorie!E64</f>
        <v>-</v>
      </c>
      <c r="E153" s="51">
        <f>Kategorie!F64</f>
        <v>1979</v>
      </c>
    </row>
    <row r="154" spans="1:5" ht="12.75">
      <c r="A154" s="50">
        <f>Kategorie!B65</f>
        <v>283</v>
      </c>
      <c r="B154" s="51" t="str">
        <f>Kategorie!C65</f>
        <v>Holík</v>
      </c>
      <c r="C154" s="51" t="str">
        <f>Kategorie!D65</f>
        <v>Šimon</v>
      </c>
      <c r="D154" s="51" t="str">
        <f>Kategorie!E65</f>
        <v>Popocatepetl Znojmo</v>
      </c>
      <c r="E154" s="51">
        <f>Kategorie!F65</f>
        <v>1990</v>
      </c>
    </row>
    <row r="155" spans="1:5" ht="12.75">
      <c r="A155" s="50">
        <f>Kategorie!B112</f>
        <v>284</v>
      </c>
      <c r="B155" s="51" t="str">
        <f>Kategorie!C112</f>
        <v>Danielovič</v>
      </c>
      <c r="C155" s="51" t="str">
        <f>Kategorie!D112</f>
        <v>Leo</v>
      </c>
      <c r="D155" s="51" t="str">
        <f>Kategorie!E112</f>
        <v>Hradiště Znojmo</v>
      </c>
      <c r="E155" s="51">
        <f>Kategorie!F112</f>
        <v>1958</v>
      </c>
    </row>
  </sheetData>
  <sheetProtection selectLockedCells="1" selectUnlockedCells="1"/>
  <printOptions/>
  <pageMargins left="1.6069444444444445" right="0.7875" top="0.7875" bottom="0.7875" header="0.5118055555555555" footer="0.5118055555555555"/>
  <pageSetup horizontalDpi="300" verticalDpi="300" orientation="portrait" paperSize="9" scale="9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30"/>
  <sheetViews>
    <sheetView view="pageBreakPreview" zoomScaleNormal="72" zoomScaleSheetLayoutView="100" workbookViewId="0" topLeftCell="A1">
      <selection activeCell="F16" activeCellId="1" sqref="A96:IV96 F16"/>
    </sheetView>
  </sheetViews>
  <sheetFormatPr defaultColWidth="12.00390625" defaultRowHeight="12.75"/>
  <cols>
    <col min="1" max="1" width="8.625" style="0" customWidth="1"/>
    <col min="2" max="2" width="11.625" style="0" customWidth="1"/>
    <col min="3" max="3" width="15.50390625" style="0" customWidth="1"/>
    <col min="4" max="4" width="11.625" style="0" customWidth="1"/>
    <col min="5" max="5" width="34.125" style="0" customWidth="1"/>
    <col min="6" max="6" width="9.75390625" style="0" customWidth="1"/>
    <col min="7" max="7" width="11.625" style="0" customWidth="1"/>
    <col min="8" max="8" width="11.50390625" style="0" customWidth="1"/>
    <col min="9" max="9" width="11.625" style="0" customWidth="1"/>
    <col min="10" max="10" width="9.00390625" style="0" customWidth="1"/>
    <col min="11" max="11" width="11.00390625" style="0" customWidth="1"/>
    <col min="13" max="13" width="12.625" style="0" customWidth="1"/>
    <col min="14" max="16384" width="11.625" style="0" customWidth="1"/>
  </cols>
  <sheetData>
    <row r="1" spans="1:13" ht="12.75">
      <c r="A1" s="52"/>
      <c r="B1" s="53" t="s">
        <v>299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ht="12.75">
      <c r="A2" s="56"/>
      <c r="B2" s="56" t="s">
        <v>300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15"/>
    </row>
    <row r="3" spans="1:13" ht="12.75">
      <c r="A3" s="58" t="s">
        <v>301</v>
      </c>
      <c r="B3" s="58" t="s">
        <v>5</v>
      </c>
      <c r="C3" s="59" t="s">
        <v>6</v>
      </c>
      <c r="D3" s="59" t="s">
        <v>7</v>
      </c>
      <c r="E3" s="59" t="s">
        <v>8</v>
      </c>
      <c r="F3" s="58" t="s">
        <v>9</v>
      </c>
      <c r="G3" s="58" t="s">
        <v>10</v>
      </c>
      <c r="H3" s="58" t="s">
        <v>12</v>
      </c>
      <c r="I3" s="58" t="s">
        <v>12</v>
      </c>
      <c r="J3" s="58" t="s">
        <v>12</v>
      </c>
      <c r="K3" s="58" t="s">
        <v>302</v>
      </c>
      <c r="L3" s="58" t="s">
        <v>13</v>
      </c>
      <c r="M3" s="19"/>
    </row>
    <row r="4" spans="1:18" s="19" customFormat="1" ht="12.75">
      <c r="A4" s="60"/>
      <c r="B4" s="60"/>
      <c r="C4" s="61"/>
      <c r="D4" s="61"/>
      <c r="E4" s="61"/>
      <c r="F4" s="60"/>
      <c r="G4" s="60"/>
      <c r="H4" s="60" t="s">
        <v>1</v>
      </c>
      <c r="I4" s="60" t="s">
        <v>1</v>
      </c>
      <c r="J4" s="60" t="s">
        <v>303</v>
      </c>
      <c r="K4" s="60"/>
      <c r="L4" s="58"/>
      <c r="N4"/>
      <c r="O4"/>
      <c r="P4"/>
      <c r="Q4"/>
      <c r="R4"/>
    </row>
    <row r="5" spans="1:13" s="19" customFormat="1" ht="12.75">
      <c r="A5" s="60" t="s">
        <v>2</v>
      </c>
      <c r="B5" s="60"/>
      <c r="C5" s="61"/>
      <c r="D5" s="61"/>
      <c r="E5" s="61"/>
      <c r="F5" s="60"/>
      <c r="G5" s="60"/>
      <c r="H5" s="60">
        <v>10.58</v>
      </c>
      <c r="I5" s="60">
        <v>10.58</v>
      </c>
      <c r="J5" s="60" t="s">
        <v>70</v>
      </c>
      <c r="K5" s="60" t="s">
        <v>2</v>
      </c>
      <c r="L5" s="62"/>
      <c r="M5" s="19" t="s">
        <v>304</v>
      </c>
    </row>
    <row r="7" spans="1:13" s="71" customFormat="1" ht="12.75">
      <c r="A7" s="63">
        <f>ROW(C1)</f>
        <v>1</v>
      </c>
      <c r="B7" s="64">
        <v>14</v>
      </c>
      <c r="C7" s="65" t="s">
        <v>15</v>
      </c>
      <c r="D7" s="66" t="s">
        <v>16</v>
      </c>
      <c r="E7" s="66" t="s">
        <v>17</v>
      </c>
      <c r="F7" s="67">
        <v>1988</v>
      </c>
      <c r="G7" s="68" t="str">
        <f>VLOOKUP(F7,'RN HZM'!$A$1:$B$123,2,0)</f>
        <v>MA</v>
      </c>
      <c r="H7" s="69">
        <f>VLOOKUP(B7,Stopky!$B$4:$C$1083,2,0)</f>
        <v>0.023842592592592592</v>
      </c>
      <c r="I7" s="69"/>
      <c r="J7" s="69">
        <f>H7/$H$5</f>
        <v>0.0022535531751032697</v>
      </c>
      <c r="K7" s="64">
        <f>RANK(H7,'Zadani_bezcu HZ + P'!$H$1:H$841,1)</f>
        <v>1</v>
      </c>
      <c r="L7" s="70"/>
      <c r="M7" s="63">
        <f>ROW(N1)</f>
        <v>1</v>
      </c>
    </row>
    <row r="8" spans="1:13" s="71" customFormat="1" ht="12.75">
      <c r="A8" s="63">
        <f>ROW(C2)</f>
        <v>2</v>
      </c>
      <c r="B8" s="64">
        <v>7</v>
      </c>
      <c r="C8" s="65" t="s">
        <v>18</v>
      </c>
      <c r="D8" s="66" t="s">
        <v>19</v>
      </c>
      <c r="E8" s="66" t="s">
        <v>20</v>
      </c>
      <c r="F8" s="67">
        <v>1993</v>
      </c>
      <c r="G8" s="68" t="str">
        <f>VLOOKUP(F8,'RN HZM'!$A$1:$B$123,2,0)</f>
        <v>MA</v>
      </c>
      <c r="H8" s="69">
        <f>VLOOKUP(B8,Stopky!$B$4:$C$1083,2,0)</f>
        <v>0.025520833333333333</v>
      </c>
      <c r="I8" s="69"/>
      <c r="J8" s="69">
        <f>H8/$H$5</f>
        <v>0.0024121770636420918</v>
      </c>
      <c r="K8" s="64">
        <f>RANK(H8,'Zadani_bezcu HZ + P'!$H$1:H$841,1)</f>
        <v>2</v>
      </c>
      <c r="L8" s="70"/>
      <c r="M8" s="63">
        <f>ROW(N2)</f>
        <v>2</v>
      </c>
    </row>
    <row r="9" spans="1:13" s="71" customFormat="1" ht="12.75">
      <c r="A9" s="63">
        <f>ROW(C3)</f>
        <v>3</v>
      </c>
      <c r="B9" s="64">
        <v>8</v>
      </c>
      <c r="C9" s="65" t="s">
        <v>21</v>
      </c>
      <c r="D9" s="66" t="s">
        <v>22</v>
      </c>
      <c r="E9" s="66" t="s">
        <v>20</v>
      </c>
      <c r="F9" s="67">
        <v>1976</v>
      </c>
      <c r="G9" s="68" t="str">
        <f>VLOOKUP(F9,'RN HZM'!$A$1:$B$123,2,0)</f>
        <v>MA</v>
      </c>
      <c r="H9" s="69">
        <f>VLOOKUP(B9,Stopky!$B$4:$C$1083,2,0)</f>
        <v>0.025578703703703704</v>
      </c>
      <c r="I9" s="69"/>
      <c r="J9" s="69">
        <f>H9/$H$5</f>
        <v>0.0024176468529020514</v>
      </c>
      <c r="K9" s="64">
        <f>RANK(H9,'Zadani_bezcu HZ + P'!$H$1:H$841,1)</f>
        <v>3</v>
      </c>
      <c r="L9" s="70"/>
      <c r="M9" s="63">
        <f>ROW(N3)</f>
        <v>3</v>
      </c>
    </row>
    <row r="10" spans="1:13" s="71" customFormat="1" ht="12.75">
      <c r="A10" s="63">
        <f>ROW(C4)</f>
        <v>4</v>
      </c>
      <c r="B10" s="64">
        <v>3</v>
      </c>
      <c r="C10" s="65" t="s">
        <v>23</v>
      </c>
      <c r="D10" s="66" t="s">
        <v>24</v>
      </c>
      <c r="E10" s="66" t="s">
        <v>25</v>
      </c>
      <c r="F10" s="67">
        <v>1983</v>
      </c>
      <c r="G10" s="68" t="str">
        <f>VLOOKUP(F10,'RN HZM'!$A$1:$B$123,2,0)</f>
        <v>MA</v>
      </c>
      <c r="H10" s="69">
        <f>VLOOKUP(B10,Stopky!$B$4:$C$1083,2,0)</f>
        <v>0.02736111111111111</v>
      </c>
      <c r="I10" s="69"/>
      <c r="J10" s="69">
        <f>H10/$H$5</f>
        <v>0.0025861163621088007</v>
      </c>
      <c r="K10" s="64">
        <f>RANK(H10,'Zadani_bezcu HZ + P'!$H$1:H$805,1)</f>
        <v>5</v>
      </c>
      <c r="L10" s="70"/>
      <c r="M10" s="63">
        <f>ROW(N4)</f>
        <v>4</v>
      </c>
    </row>
    <row r="11" spans="1:13" s="71" customFormat="1" ht="12.75">
      <c r="A11" s="63">
        <f>ROW(C5)</f>
        <v>5</v>
      </c>
      <c r="B11" s="64">
        <v>6</v>
      </c>
      <c r="C11" s="65" t="s">
        <v>26</v>
      </c>
      <c r="D11" s="66" t="s">
        <v>27</v>
      </c>
      <c r="E11" s="66" t="s">
        <v>20</v>
      </c>
      <c r="F11" s="67">
        <v>1977</v>
      </c>
      <c r="G11" s="68" t="str">
        <f>VLOOKUP(F11,'RN HZM'!$A$1:$B$123,2,0)</f>
        <v>MA</v>
      </c>
      <c r="H11" s="69">
        <f>VLOOKUP(B11,Stopky!$B$4:$C$1083,2,0)</f>
        <v>0.027870370370370372</v>
      </c>
      <c r="I11" s="69"/>
      <c r="J11" s="69">
        <f>H11/$H$5</f>
        <v>0.0026342505075964435</v>
      </c>
      <c r="K11" s="64">
        <f>RANK(H11,'Zadani_bezcu HZ + P'!$H$1:H$805,1)</f>
        <v>6</v>
      </c>
      <c r="L11" s="70"/>
      <c r="M11" s="63">
        <f>ROW(N5)</f>
        <v>5</v>
      </c>
    </row>
    <row r="12" spans="1:13" s="71" customFormat="1" ht="12.75">
      <c r="A12" s="63">
        <f>ROW(C6)</f>
        <v>6</v>
      </c>
      <c r="B12" s="64">
        <v>146</v>
      </c>
      <c r="C12" s="65" t="s">
        <v>28</v>
      </c>
      <c r="D12" s="66" t="s">
        <v>29</v>
      </c>
      <c r="E12" s="66" t="s">
        <v>30</v>
      </c>
      <c r="F12" s="67">
        <v>1976</v>
      </c>
      <c r="G12" s="68" t="str">
        <f>VLOOKUP(F12,'RN HZM'!$A$1:$B$123,2,0)</f>
        <v>MA</v>
      </c>
      <c r="H12" s="69">
        <f>VLOOKUP(B12,Stopky!$B$4:$C$1083,2,0)</f>
        <v>0.028217592592592593</v>
      </c>
      <c r="I12" s="69"/>
      <c r="J12" s="69">
        <f>H12/$H$5</f>
        <v>0.0026670692431562</v>
      </c>
      <c r="K12" s="64">
        <f>RANK(H12,'Zadani_bezcu HZ + P'!$H$1:H$817,1)</f>
        <v>7</v>
      </c>
      <c r="L12" s="70"/>
      <c r="M12" s="63">
        <f>ROW(N6)</f>
        <v>6</v>
      </c>
    </row>
    <row r="13" spans="1:13" s="71" customFormat="1" ht="12.75">
      <c r="A13" s="63">
        <f>ROW(C7)</f>
        <v>7</v>
      </c>
      <c r="B13" s="64">
        <v>139</v>
      </c>
      <c r="C13" s="65" t="s">
        <v>31</v>
      </c>
      <c r="D13" s="66" t="s">
        <v>32</v>
      </c>
      <c r="E13" s="66" t="s">
        <v>33</v>
      </c>
      <c r="F13" s="67">
        <v>1985</v>
      </c>
      <c r="G13" s="68" t="str">
        <f>VLOOKUP(F13,'RN HZM'!$A$1:$B$123,2,0)</f>
        <v>MA</v>
      </c>
      <c r="H13" s="69">
        <f>VLOOKUP(B13,Stopky!$B$4:$C$1083,2,0)</f>
        <v>0.028287037037037038</v>
      </c>
      <c r="I13" s="69"/>
      <c r="J13" s="69">
        <f>H13/$H$5</f>
        <v>0.002673632990268151</v>
      </c>
      <c r="K13" s="64">
        <f>RANK(H13,'Zadani_bezcu HZ + P'!$H$1:H$817,1)</f>
        <v>8</v>
      </c>
      <c r="L13" s="70"/>
      <c r="M13" s="63">
        <f>ROW(N7)</f>
        <v>7</v>
      </c>
    </row>
    <row r="14" spans="1:13" s="71" customFormat="1" ht="12.75">
      <c r="A14" s="63">
        <f>ROW(C8)</f>
        <v>8</v>
      </c>
      <c r="B14" s="64">
        <v>10</v>
      </c>
      <c r="C14" s="65" t="s">
        <v>34</v>
      </c>
      <c r="D14" s="66" t="s">
        <v>22</v>
      </c>
      <c r="E14" s="66" t="s">
        <v>20</v>
      </c>
      <c r="F14" s="67">
        <v>1992</v>
      </c>
      <c r="G14" s="68" t="str">
        <f>VLOOKUP(F14,'RN HZM'!$A$1:$B$123,2,0)</f>
        <v>MA</v>
      </c>
      <c r="H14" s="69">
        <f>VLOOKUP(B14,Stopky!$B$4:$C$1083,2,0)</f>
        <v>0.02851851851851852</v>
      </c>
      <c r="I14" s="69"/>
      <c r="J14" s="69">
        <f>H14/$H$5</f>
        <v>0.0026955121473079885</v>
      </c>
      <c r="K14" s="64">
        <f>RANK(H14,'Zadani_bezcu HZ + P'!$H$1:H$841,1)</f>
        <v>9</v>
      </c>
      <c r="L14" s="70"/>
      <c r="M14" s="63">
        <f>ROW(N8)</f>
        <v>8</v>
      </c>
    </row>
    <row r="15" spans="1:13" s="71" customFormat="1" ht="12.75">
      <c r="A15" s="63">
        <f>ROW(C9)</f>
        <v>9</v>
      </c>
      <c r="B15" s="64">
        <v>125</v>
      </c>
      <c r="C15" s="65" t="s">
        <v>35</v>
      </c>
      <c r="D15" s="66" t="s">
        <v>36</v>
      </c>
      <c r="E15" s="66" t="s">
        <v>37</v>
      </c>
      <c r="F15" s="67">
        <v>1986</v>
      </c>
      <c r="G15" s="68" t="str">
        <f>VLOOKUP(F15,'RN HZM'!$A$1:$B$123,2,0)</f>
        <v>MA</v>
      </c>
      <c r="H15" s="69">
        <f>VLOOKUP(B15,Stopky!$B$4:$C$1083,2,0)</f>
        <v>0.028622685185185185</v>
      </c>
      <c r="I15" s="69"/>
      <c r="J15" s="69">
        <f>H15/$H$5</f>
        <v>0.0027053577679759153</v>
      </c>
      <c r="K15" s="64">
        <f>RANK(H15,'Zadani_bezcu HZ + P'!$H$1:H$829,1)</f>
        <v>10</v>
      </c>
      <c r="L15" s="70"/>
      <c r="M15" s="63">
        <f>ROW(N9)</f>
        <v>9</v>
      </c>
    </row>
    <row r="16" spans="1:13" s="71" customFormat="1" ht="12.75">
      <c r="A16" s="63">
        <f>ROW(C10)</f>
        <v>10</v>
      </c>
      <c r="B16" s="64">
        <v>15</v>
      </c>
      <c r="C16" s="65" t="s">
        <v>38</v>
      </c>
      <c r="D16" s="66" t="s">
        <v>16</v>
      </c>
      <c r="E16" s="66" t="s">
        <v>25</v>
      </c>
      <c r="F16" s="67">
        <v>1991</v>
      </c>
      <c r="G16" s="68" t="str">
        <f>VLOOKUP(F16,'RN HZM'!$A$1:$B$123,2,0)</f>
        <v>MA</v>
      </c>
      <c r="H16" s="69">
        <f>VLOOKUP(B16,Stopky!$B$4:$C$1083,2,0)</f>
        <v>0.028715277777777777</v>
      </c>
      <c r="I16" s="69"/>
      <c r="J16" s="69">
        <f>H16/$H$5</f>
        <v>0.0027141094307918502</v>
      </c>
      <c r="K16" s="64">
        <f>RANK(H16,'Zadani_bezcu HZ + P'!$H$1:H$841,1)</f>
        <v>11</v>
      </c>
      <c r="L16" s="70"/>
      <c r="M16" s="63">
        <f>ROW(N10)</f>
        <v>10</v>
      </c>
    </row>
    <row r="17" spans="1:13" s="71" customFormat="1" ht="12.75">
      <c r="A17" s="63">
        <f>ROW(C11)</f>
        <v>11</v>
      </c>
      <c r="B17" s="64">
        <v>48</v>
      </c>
      <c r="C17" s="65" t="s">
        <v>39</v>
      </c>
      <c r="D17" s="66" t="s">
        <v>40</v>
      </c>
      <c r="E17" s="66" t="s">
        <v>41</v>
      </c>
      <c r="F17" s="67">
        <v>1983</v>
      </c>
      <c r="G17" s="68" t="str">
        <f>VLOOKUP(F17,'RN HZM'!$A$1:$B$123,2,0)</f>
        <v>MA</v>
      </c>
      <c r="H17" s="69">
        <f>VLOOKUP(B17,Stopky!$B$4:$C$1083,2,0)</f>
        <v>0.029189814814814814</v>
      </c>
      <c r="I17" s="69"/>
      <c r="J17" s="69">
        <f>H17/$H$5</f>
        <v>0.0027589617027235173</v>
      </c>
      <c r="K17" s="64">
        <f>RANK(H17,'Zadani_bezcu HZ + P'!$H$1:H$841,1)</f>
        <v>13</v>
      </c>
      <c r="L17" s="70"/>
      <c r="M17" s="63">
        <f>ROW(N11)</f>
        <v>11</v>
      </c>
    </row>
    <row r="18" spans="1:13" s="71" customFormat="1" ht="12.75">
      <c r="A18" s="63">
        <f>ROW(C12)</f>
        <v>12</v>
      </c>
      <c r="B18" s="64">
        <v>12</v>
      </c>
      <c r="C18" s="65" t="s">
        <v>42</v>
      </c>
      <c r="D18" s="66" t="s">
        <v>43</v>
      </c>
      <c r="E18" s="66" t="s">
        <v>44</v>
      </c>
      <c r="F18" s="67">
        <v>1977</v>
      </c>
      <c r="G18" s="68" t="str">
        <f>VLOOKUP(F18,'RN HZM'!$A$1:$B$123,2,0)</f>
        <v>MA</v>
      </c>
      <c r="H18" s="69">
        <f>VLOOKUP(B18,Stopky!$B$4:$C$1083,2,0)</f>
        <v>0.029282407407407406</v>
      </c>
      <c r="I18" s="69"/>
      <c r="J18" s="69">
        <f>H18/$H$5</f>
        <v>0.002767713365539452</v>
      </c>
      <c r="K18" s="64">
        <f>RANK(H18,'Zadani_bezcu HZ + P'!$H$1:H$841,1)</f>
        <v>14</v>
      </c>
      <c r="L18" s="70"/>
      <c r="M18" s="63">
        <f>ROW(N12)</f>
        <v>12</v>
      </c>
    </row>
    <row r="19" spans="1:13" s="71" customFormat="1" ht="12.75">
      <c r="A19" s="63">
        <f>ROW(C13)</f>
        <v>13</v>
      </c>
      <c r="B19" s="64">
        <v>50</v>
      </c>
      <c r="C19" s="65" t="s">
        <v>45</v>
      </c>
      <c r="D19" s="66" t="s">
        <v>46</v>
      </c>
      <c r="E19" s="66" t="s">
        <v>47</v>
      </c>
      <c r="F19" s="67">
        <v>1974</v>
      </c>
      <c r="G19" s="68" t="str">
        <f>VLOOKUP(F19,'RN HZM'!$A$1:$B$123,2,0)</f>
        <v>MA</v>
      </c>
      <c r="H19" s="69">
        <f>VLOOKUP(B19,Stopky!$B$4:$C$1083,2,0)</f>
        <v>0.030081018518518517</v>
      </c>
      <c r="I19" s="69"/>
      <c r="J19" s="69">
        <f>H19/$H$5</f>
        <v>0.002843196457326892</v>
      </c>
      <c r="K19" s="64">
        <f>RANK(H19,'Zadani_bezcu HZ + P'!$H$1:H$841,1)</f>
        <v>17</v>
      </c>
      <c r="L19" s="70"/>
      <c r="M19" s="63">
        <f>ROW(N13)</f>
        <v>13</v>
      </c>
    </row>
    <row r="20" spans="1:13" s="71" customFormat="1" ht="12.75">
      <c r="A20" s="63">
        <f>ROW(C14)</f>
        <v>14</v>
      </c>
      <c r="B20" s="64">
        <v>11</v>
      </c>
      <c r="C20" s="65" t="s">
        <v>42</v>
      </c>
      <c r="D20" s="66" t="s">
        <v>48</v>
      </c>
      <c r="E20" s="66" t="s">
        <v>49</v>
      </c>
      <c r="F20" s="67">
        <v>1976</v>
      </c>
      <c r="G20" s="68" t="str">
        <f>VLOOKUP(F20,'RN HZM'!$A$1:$B$123,2,0)</f>
        <v>MA</v>
      </c>
      <c r="H20" s="69">
        <f>VLOOKUP(B20,Stopky!$B$4:$C$1083,2,0)</f>
        <v>0.03033564814814815</v>
      </c>
      <c r="I20" s="69"/>
      <c r="J20" s="69">
        <f>H20/$H$5</f>
        <v>0.0028672635300707136</v>
      </c>
      <c r="K20" s="64">
        <f>RANK(H20,'Zadani_bezcu HZ + P'!$H$1:H$841,1)</f>
        <v>18</v>
      </c>
      <c r="L20" s="70"/>
      <c r="M20" s="63">
        <f>ROW(N14)</f>
        <v>14</v>
      </c>
    </row>
    <row r="21" spans="1:13" s="71" customFormat="1" ht="12.75">
      <c r="A21" s="63">
        <f>ROW(C15)</f>
        <v>15</v>
      </c>
      <c r="B21" s="64">
        <v>148</v>
      </c>
      <c r="C21" s="65" t="s">
        <v>50</v>
      </c>
      <c r="D21" s="66" t="s">
        <v>51</v>
      </c>
      <c r="E21" s="66" t="s">
        <v>52</v>
      </c>
      <c r="F21" s="67">
        <v>1981</v>
      </c>
      <c r="G21" s="68" t="str">
        <f>VLOOKUP(F21,'RN HZM'!$A$1:$B$123,2,0)</f>
        <v>MA</v>
      </c>
      <c r="H21" s="69">
        <f>VLOOKUP(B21,Stopky!$B$4:$C$1083,2,0)</f>
        <v>0.030775462962962963</v>
      </c>
      <c r="I21" s="69"/>
      <c r="J21" s="69">
        <f>H21/$H$5</f>
        <v>0.002908833928446405</v>
      </c>
      <c r="K21" s="64">
        <f>RANK(H21,'Zadani_bezcu HZ + P'!$H$1:H$805,1)</f>
        <v>20</v>
      </c>
      <c r="L21" s="70"/>
      <c r="M21" s="63">
        <f>ROW(N15)</f>
        <v>15</v>
      </c>
    </row>
    <row r="22" spans="1:13" s="71" customFormat="1" ht="12.75">
      <c r="A22" s="63">
        <f>ROW(C16)</f>
        <v>16</v>
      </c>
      <c r="B22" s="64">
        <v>1</v>
      </c>
      <c r="C22" s="65" t="s">
        <v>53</v>
      </c>
      <c r="D22" s="66" t="s">
        <v>54</v>
      </c>
      <c r="E22" s="66" t="s">
        <v>55</v>
      </c>
      <c r="F22" s="67">
        <v>1989</v>
      </c>
      <c r="G22" s="68" t="str">
        <f>VLOOKUP(F22,'RN HZM'!$A$1:$B$123,2,0)</f>
        <v>MA</v>
      </c>
      <c r="H22" s="69">
        <f>VLOOKUP(B22,Stopky!$B$4:$C$1083,2,0)</f>
        <v>0.03107638888888889</v>
      </c>
      <c r="I22" s="69"/>
      <c r="J22" s="69">
        <f>H22/$H$5</f>
        <v>0.002937276832598194</v>
      </c>
      <c r="K22" s="64">
        <f>RANK(H22,'Zadani_bezcu HZ + P'!$H$1:H$805,1)</f>
        <v>21</v>
      </c>
      <c r="L22" s="70"/>
      <c r="M22" s="63">
        <f>ROW(N16)</f>
        <v>16</v>
      </c>
    </row>
    <row r="23" spans="1:13" s="71" customFormat="1" ht="12.75">
      <c r="A23" s="63">
        <f>ROW(C17)</f>
        <v>17</v>
      </c>
      <c r="B23" s="64">
        <v>75</v>
      </c>
      <c r="C23" s="65" t="s">
        <v>56</v>
      </c>
      <c r="D23" s="66" t="s">
        <v>29</v>
      </c>
      <c r="E23" s="66" t="s">
        <v>57</v>
      </c>
      <c r="F23" s="67">
        <v>1983</v>
      </c>
      <c r="G23" s="68" t="str">
        <f>VLOOKUP(F23,'RN HZM'!$A$1:$B$123,2,0)</f>
        <v>MA</v>
      </c>
      <c r="H23" s="69">
        <f>VLOOKUP(B23,Stopky!$B$4:$C$1083,2,0)</f>
        <v>0.03125</v>
      </c>
      <c r="I23" s="69"/>
      <c r="J23" s="69">
        <f>H23/$H$5</f>
        <v>0.002953686200378072</v>
      </c>
      <c r="K23" s="64">
        <f>RANK(H23,'Zadani_bezcu HZ + P'!$H$1:H$859,1)</f>
        <v>22</v>
      </c>
      <c r="L23" s="70"/>
      <c r="M23" s="63">
        <f>ROW(N17)</f>
        <v>17</v>
      </c>
    </row>
    <row r="24" spans="1:13" s="71" customFormat="1" ht="12.75">
      <c r="A24" s="63">
        <f>ROW(C18)</f>
        <v>18</v>
      </c>
      <c r="B24" s="64">
        <v>42</v>
      </c>
      <c r="C24" s="65" t="s">
        <v>58</v>
      </c>
      <c r="D24" s="66" t="s">
        <v>59</v>
      </c>
      <c r="E24" s="66" t="s">
        <v>60</v>
      </c>
      <c r="F24" s="67">
        <v>1976</v>
      </c>
      <c r="G24" s="68" t="str">
        <f>VLOOKUP(F24,'RN HZM'!$A$1:$B$123,2,0)</f>
        <v>MA</v>
      </c>
      <c r="H24" s="69">
        <f>VLOOKUP(B24,Stopky!$B$4:$C$1083,2,0)</f>
        <v>0.03133101851851852</v>
      </c>
      <c r="I24" s="69"/>
      <c r="J24" s="69">
        <f>H24/$H$5</f>
        <v>0.0029613439053420153</v>
      </c>
      <c r="K24" s="64">
        <f>RANK(H24,'Zadani_bezcu HZ + P'!$H$1:H$841,1)</f>
        <v>24</v>
      </c>
      <c r="L24" s="70"/>
      <c r="M24" s="63">
        <f>ROW(N18)</f>
        <v>18</v>
      </c>
    </row>
    <row r="25" spans="1:13" s="71" customFormat="1" ht="12.75">
      <c r="A25" s="63">
        <f>ROW(C19)</f>
        <v>19</v>
      </c>
      <c r="B25" s="64">
        <v>96</v>
      </c>
      <c r="C25" s="65" t="s">
        <v>61</v>
      </c>
      <c r="D25" s="66" t="s">
        <v>32</v>
      </c>
      <c r="E25" s="66" t="s">
        <v>62</v>
      </c>
      <c r="F25" s="67">
        <v>1980</v>
      </c>
      <c r="G25" s="68" t="str">
        <f>VLOOKUP(F25,'RN HZM'!$A$1:$B$123,2,0)</f>
        <v>MA</v>
      </c>
      <c r="H25" s="69">
        <f>VLOOKUP(B25,Stopky!$B$4:$C$1083,2,0)</f>
        <v>0.031377314814814816</v>
      </c>
      <c r="I25" s="69"/>
      <c r="J25" s="69">
        <f>H25/$H$5</f>
        <v>0.0029657197367499825</v>
      </c>
      <c r="K25" s="64">
        <f>RANK(H25,'Zadani_bezcu HZ + P'!$H$1:H$829,1)</f>
        <v>25</v>
      </c>
      <c r="L25" s="70"/>
      <c r="M25" s="63">
        <f>ROW(N19)</f>
        <v>19</v>
      </c>
    </row>
    <row r="26" spans="1:13" s="71" customFormat="1" ht="12.75">
      <c r="A26" s="63">
        <f>ROW(C20)</f>
        <v>20</v>
      </c>
      <c r="B26" s="64">
        <v>130</v>
      </c>
      <c r="C26" s="65" t="s">
        <v>63</v>
      </c>
      <c r="D26" s="66" t="s">
        <v>64</v>
      </c>
      <c r="E26" s="66" t="s">
        <v>65</v>
      </c>
      <c r="F26" s="67">
        <v>1977</v>
      </c>
      <c r="G26" s="68" t="str">
        <f>VLOOKUP(F26,'RN HZM'!$A$1:$B$123,2,0)</f>
        <v>MA</v>
      </c>
      <c r="H26" s="69">
        <f>VLOOKUP(B26,Stopky!$B$4:$C$1083,2,0)</f>
        <v>0.03159722222222222</v>
      </c>
      <c r="I26" s="69"/>
      <c r="J26" s="69">
        <f>H26/$H$5</f>
        <v>0.002986504935937828</v>
      </c>
      <c r="K26" s="64">
        <f>RANK(H26,'Zadani_bezcu HZ + P'!$H$1:H$829,1)</f>
        <v>28</v>
      </c>
      <c r="L26" s="70"/>
      <c r="M26" s="63">
        <f>ROW(N20)</f>
        <v>20</v>
      </c>
    </row>
    <row r="27" spans="1:13" s="71" customFormat="1" ht="12.75">
      <c r="A27" s="63">
        <f>ROW(C21)</f>
        <v>21</v>
      </c>
      <c r="B27" s="64">
        <v>100</v>
      </c>
      <c r="C27" s="65" t="s">
        <v>66</v>
      </c>
      <c r="D27" s="66" t="s">
        <v>16</v>
      </c>
      <c r="E27" s="66" t="s">
        <v>67</v>
      </c>
      <c r="F27" s="67">
        <v>1984</v>
      </c>
      <c r="G27" s="68" t="str">
        <f>VLOOKUP(F27,'RN HZM'!$A$1:$B$123,2,0)</f>
        <v>MA</v>
      </c>
      <c r="H27" s="69">
        <f>VLOOKUP(B27,Stopky!$B$4:$C$1083,2,0)</f>
        <v>0.031828703703703706</v>
      </c>
      <c r="I27" s="69"/>
      <c r="J27" s="69">
        <f>H27/$H$5</f>
        <v>0.003008384092977666</v>
      </c>
      <c r="K27" s="64">
        <f>RANK(H27,'Zadani_bezcu HZ + P'!$H$1:H$829,1)</f>
        <v>29</v>
      </c>
      <c r="L27" s="70"/>
      <c r="M27" s="63">
        <f>ROW(N21)</f>
        <v>21</v>
      </c>
    </row>
    <row r="28" spans="1:13" s="71" customFormat="1" ht="12.75">
      <c r="A28" s="63">
        <f>ROW(C22)</f>
        <v>22</v>
      </c>
      <c r="B28" s="64">
        <v>128</v>
      </c>
      <c r="C28" s="65" t="s">
        <v>68</v>
      </c>
      <c r="D28" s="66" t="s">
        <v>69</v>
      </c>
      <c r="E28" s="66" t="s">
        <v>70</v>
      </c>
      <c r="F28" s="67">
        <v>1987</v>
      </c>
      <c r="G28" s="68" t="str">
        <f>VLOOKUP(F28,'RN HZM'!$A$1:$B$123,2,0)</f>
        <v>MA</v>
      </c>
      <c r="H28" s="69">
        <f>VLOOKUP(B28,Stopky!$B$4:$C$1083,2,0)</f>
        <v>0.03185185185185185</v>
      </c>
      <c r="I28" s="69"/>
      <c r="J28" s="69">
        <f>H28/$H$5</f>
        <v>0.0030105720086816496</v>
      </c>
      <c r="K28" s="64">
        <f>RANK(H28,'Zadani_bezcu HZ + P'!$H$1:H$829,1)</f>
        <v>30</v>
      </c>
      <c r="L28" s="70"/>
      <c r="M28" s="63">
        <f>ROW(N22)</f>
        <v>22</v>
      </c>
    </row>
    <row r="29" spans="1:13" s="71" customFormat="1" ht="12.75">
      <c r="A29" s="63">
        <f>ROW(C23)</f>
        <v>23</v>
      </c>
      <c r="B29" s="64">
        <v>94</v>
      </c>
      <c r="C29" s="65" t="s">
        <v>71</v>
      </c>
      <c r="D29" s="66" t="s">
        <v>51</v>
      </c>
      <c r="E29" s="66" t="s">
        <v>72</v>
      </c>
      <c r="F29" s="67">
        <v>1986</v>
      </c>
      <c r="G29" s="68" t="str">
        <f>VLOOKUP(F29,'RN HZM'!$A$1:$B$123,2,0)</f>
        <v>MA</v>
      </c>
      <c r="H29" s="69">
        <f>VLOOKUP(B29,Stopky!$B$4:$C$1083,2,0)</f>
        <v>0.03185186342592593</v>
      </c>
      <c r="I29" s="69"/>
      <c r="J29" s="69">
        <f>H29/$H$5</f>
        <v>0.003010573102639502</v>
      </c>
      <c r="K29" s="64">
        <f>RANK(H29,'Zadani_bezcu HZ + P'!$H$1:H$829,1)</f>
        <v>31</v>
      </c>
      <c r="L29" s="70"/>
      <c r="M29" s="63">
        <f>ROW(N23)</f>
        <v>23</v>
      </c>
    </row>
    <row r="30" spans="1:13" s="71" customFormat="1" ht="12.75">
      <c r="A30" s="63">
        <f>ROW(C24)</f>
        <v>24</v>
      </c>
      <c r="B30" s="64">
        <v>27</v>
      </c>
      <c r="C30" s="65" t="s">
        <v>73</v>
      </c>
      <c r="D30" s="66" t="s">
        <v>69</v>
      </c>
      <c r="E30" s="66" t="s">
        <v>70</v>
      </c>
      <c r="F30" s="67">
        <v>1994</v>
      </c>
      <c r="G30" s="68" t="str">
        <f>VLOOKUP(F30,'RN HZM'!$A$1:$B$123,2,0)</f>
        <v>MA</v>
      </c>
      <c r="H30" s="69">
        <f>VLOOKUP(B30,Stopky!$B$4:$C$1083,2,0)</f>
        <v>0.032962962962962965</v>
      </c>
      <c r="I30" s="69"/>
      <c r="J30" s="69">
        <f>H30/$H$5</f>
        <v>0.00311559196247287</v>
      </c>
      <c r="K30" s="64">
        <f>RANK(H30,'Zadani_bezcu HZ + P'!$H$1:H$841,1)</f>
        <v>39</v>
      </c>
      <c r="L30" s="70"/>
      <c r="M30" s="63">
        <f>ROW(N24)</f>
        <v>24</v>
      </c>
    </row>
    <row r="31" spans="1:13" s="71" customFormat="1" ht="12.75">
      <c r="A31" s="63">
        <f>ROW(C25)</f>
        <v>25</v>
      </c>
      <c r="B31" s="64">
        <v>34</v>
      </c>
      <c r="C31" s="65" t="s">
        <v>74</v>
      </c>
      <c r="D31" s="66" t="s">
        <v>75</v>
      </c>
      <c r="E31" s="66" t="s">
        <v>76</v>
      </c>
      <c r="F31" s="67">
        <v>1989</v>
      </c>
      <c r="G31" s="68" t="str">
        <f>VLOOKUP(F31,'RN HZM'!$A$1:$B$123,2,0)</f>
        <v>MA</v>
      </c>
      <c r="H31" s="69">
        <f>VLOOKUP(B31,Stopky!$B$4:$C$1083,2,0)</f>
        <v>0.03326388888888889</v>
      </c>
      <c r="I31" s="69"/>
      <c r="J31" s="69">
        <f>H31/$H$5</f>
        <v>0.0031440348666246587</v>
      </c>
      <c r="K31" s="64">
        <f>RANK(H31,'Zadani_bezcu HZ + P'!$H$1:H$841,1)</f>
        <v>43</v>
      </c>
      <c r="L31" s="70"/>
      <c r="M31" s="63">
        <f>ROW(N25)</f>
        <v>25</v>
      </c>
    </row>
    <row r="32" spans="1:13" s="71" customFormat="1" ht="12.75">
      <c r="A32" s="63">
        <f>ROW(C26)</f>
        <v>26</v>
      </c>
      <c r="B32" s="64">
        <v>281</v>
      </c>
      <c r="C32" s="65" t="s">
        <v>77</v>
      </c>
      <c r="D32" s="66" t="s">
        <v>22</v>
      </c>
      <c r="E32" s="66" t="s">
        <v>78</v>
      </c>
      <c r="F32" s="67">
        <v>1989</v>
      </c>
      <c r="G32" s="68" t="str">
        <f>VLOOKUP(F32,'RN HZM'!$A$1:$B$123,2,0)</f>
        <v>MA</v>
      </c>
      <c r="H32" s="69">
        <f>VLOOKUP(B32,Stopky!$B$4:$C$1083,2,0)</f>
        <v>0.03326388888888889</v>
      </c>
      <c r="I32" s="69"/>
      <c r="J32" s="69">
        <f>H32/$H$5</f>
        <v>0.0031440348666246587</v>
      </c>
      <c r="K32" s="64">
        <f>RANK(H32,'Zadani_bezcu HZ + P'!$H$1:H$805,1)</f>
        <v>43</v>
      </c>
      <c r="L32" s="70"/>
      <c r="M32" s="63">
        <f>ROW(N26)</f>
        <v>26</v>
      </c>
    </row>
    <row r="33" spans="1:13" s="71" customFormat="1" ht="12.75">
      <c r="A33" s="63">
        <f>ROW(C27)</f>
        <v>27</v>
      </c>
      <c r="B33" s="64">
        <v>111</v>
      </c>
      <c r="C33" s="65" t="s">
        <v>79</v>
      </c>
      <c r="D33" s="66" t="s">
        <v>80</v>
      </c>
      <c r="E33" s="66" t="s">
        <v>70</v>
      </c>
      <c r="F33" s="67">
        <v>1983</v>
      </c>
      <c r="G33" s="68" t="str">
        <f>VLOOKUP(F33,'RN HZM'!$A$1:$B$123,2,0)</f>
        <v>MA</v>
      </c>
      <c r="H33" s="69">
        <f>VLOOKUP(B33,Stopky!$B$4:$C$1083,2,0)</f>
        <v>0.03328703703703704</v>
      </c>
      <c r="I33" s="69"/>
      <c r="J33" s="69">
        <f>H33/$H$5</f>
        <v>0.0031462227823286426</v>
      </c>
      <c r="K33" s="64">
        <f>RANK(H33,'Zadani_bezcu HZ + P'!$H$1:H$841,1)</f>
        <v>45</v>
      </c>
      <c r="L33" s="70"/>
      <c r="M33" s="63">
        <f>ROW(N27)</f>
        <v>27</v>
      </c>
    </row>
    <row r="34" spans="1:13" s="71" customFormat="1" ht="12.75">
      <c r="A34" s="63">
        <f>ROW(C28)</f>
        <v>28</v>
      </c>
      <c r="B34" s="64">
        <v>138</v>
      </c>
      <c r="C34" s="65" t="s">
        <v>31</v>
      </c>
      <c r="D34" s="66" t="s">
        <v>29</v>
      </c>
      <c r="E34" s="66" t="s">
        <v>33</v>
      </c>
      <c r="F34" s="67">
        <v>1984</v>
      </c>
      <c r="G34" s="68" t="str">
        <f>VLOOKUP(F34,'RN HZM'!$A$1:$B$123,2,0)</f>
        <v>MA</v>
      </c>
      <c r="H34" s="69">
        <f>VLOOKUP(B34,Stopky!$B$4:$C$1083,2,0)</f>
        <v>0.03353009259259259</v>
      </c>
      <c r="I34" s="69"/>
      <c r="J34" s="69">
        <f>H34/$H$5</f>
        <v>0.0031691958972204716</v>
      </c>
      <c r="K34" s="64">
        <f>RANK(H34,'Zadani_bezcu HZ + P'!$H$1:H$817,1)</f>
        <v>46</v>
      </c>
      <c r="L34" s="70"/>
      <c r="M34" s="63">
        <f>ROW(N28)</f>
        <v>28</v>
      </c>
    </row>
    <row r="35" spans="1:13" s="71" customFormat="1" ht="12.75">
      <c r="A35" s="63">
        <f>ROW(C29)</f>
        <v>29</v>
      </c>
      <c r="B35" s="64">
        <v>145</v>
      </c>
      <c r="C35" s="65" t="s">
        <v>81</v>
      </c>
      <c r="D35" s="66" t="s">
        <v>40</v>
      </c>
      <c r="E35" s="66" t="s">
        <v>82</v>
      </c>
      <c r="F35" s="67">
        <v>1981</v>
      </c>
      <c r="G35" s="68" t="str">
        <f>VLOOKUP(F35,'RN HZM'!$A$1:$B$123,2,0)</f>
        <v>MA</v>
      </c>
      <c r="H35" s="69">
        <f>VLOOKUP(B35,Stopky!$B$4:$C$1083,2,0)</f>
        <v>0.03377314814814815</v>
      </c>
      <c r="I35" s="69"/>
      <c r="J35" s="69">
        <f>H35/$H$5</f>
        <v>0.0031921690121123015</v>
      </c>
      <c r="K35" s="64">
        <f>RANK(H35,'Zadani_bezcu HZ + P'!$H$1:H$817,1)</f>
        <v>49</v>
      </c>
      <c r="L35" s="70"/>
      <c r="M35" s="63">
        <f>ROW(N29)</f>
        <v>29</v>
      </c>
    </row>
    <row r="36" spans="1:13" s="71" customFormat="1" ht="12.75">
      <c r="A36" s="63">
        <f>ROW(C30)</f>
        <v>30</v>
      </c>
      <c r="B36" s="64">
        <v>117</v>
      </c>
      <c r="C36" s="65" t="s">
        <v>83</v>
      </c>
      <c r="D36" s="66" t="s">
        <v>84</v>
      </c>
      <c r="E36" s="66" t="s">
        <v>67</v>
      </c>
      <c r="F36" s="67">
        <v>1976</v>
      </c>
      <c r="G36" s="68" t="str">
        <f>VLOOKUP(F36,'RN HZM'!$A$1:$B$123,2,0)</f>
        <v>MA</v>
      </c>
      <c r="H36" s="69">
        <f>VLOOKUP(B36,Stopky!$B$4:$C$1083,2,0)</f>
        <v>0.034166666666666665</v>
      </c>
      <c r="I36" s="69"/>
      <c r="J36" s="69">
        <f>H36/$H$5</f>
        <v>0.003229363579080025</v>
      </c>
      <c r="K36" s="64">
        <f>RANK(H36,'Zadani_bezcu HZ + P'!$H$1:H$841,1)</f>
        <v>52</v>
      </c>
      <c r="L36" s="70"/>
      <c r="M36" s="63">
        <f>ROW(N30)</f>
        <v>30</v>
      </c>
    </row>
    <row r="37" spans="1:13" s="71" customFormat="1" ht="12.75">
      <c r="A37" s="63">
        <f>ROW(C31)</f>
        <v>31</v>
      </c>
      <c r="B37" s="64">
        <v>108</v>
      </c>
      <c r="C37" s="65" t="s">
        <v>85</v>
      </c>
      <c r="D37" s="66" t="s">
        <v>86</v>
      </c>
      <c r="E37" s="66" t="s">
        <v>87</v>
      </c>
      <c r="F37" s="67">
        <v>1976</v>
      </c>
      <c r="G37" s="68" t="str">
        <f>VLOOKUP(F37,'RN HZM'!$A$1:$B$123,2,0)</f>
        <v>MA</v>
      </c>
      <c r="H37" s="69">
        <f>VLOOKUP(B37,Stopky!$B$4:$C$1083,2,0)</f>
        <v>0.03428240740740741</v>
      </c>
      <c r="I37" s="69"/>
      <c r="J37" s="69">
        <f>H37/$H$5</f>
        <v>0.003240303157599944</v>
      </c>
      <c r="K37" s="64">
        <f>RANK(H37,'Zadani_bezcu HZ + P'!$H$1:H$841,1)</f>
        <v>54</v>
      </c>
      <c r="L37" s="70"/>
      <c r="M37" s="63">
        <f>ROW(N31)</f>
        <v>31</v>
      </c>
    </row>
    <row r="38" spans="1:13" s="71" customFormat="1" ht="12.75">
      <c r="A38" s="63">
        <f>ROW(C32)</f>
        <v>32</v>
      </c>
      <c r="B38" s="64">
        <v>142</v>
      </c>
      <c r="C38" s="65" t="s">
        <v>81</v>
      </c>
      <c r="D38" s="66" t="s">
        <v>88</v>
      </c>
      <c r="E38" s="66" t="s">
        <v>89</v>
      </c>
      <c r="F38" s="67">
        <v>1980</v>
      </c>
      <c r="G38" s="68" t="str">
        <f>VLOOKUP(F38,'RN HZM'!$A$1:$B$123,2,0)</f>
        <v>MA</v>
      </c>
      <c r="H38" s="69">
        <f>VLOOKUP(B38,Stopky!$B$4:$C$1083,2,0)</f>
        <v>0.03449074074074074</v>
      </c>
      <c r="I38" s="69"/>
      <c r="J38" s="69">
        <f>H38/$H$5</f>
        <v>0.0032599943989357976</v>
      </c>
      <c r="K38" s="64">
        <f>RANK(H38,'Zadani_bezcu HZ + P'!$H$1:H$817,1)</f>
        <v>56</v>
      </c>
      <c r="L38" s="70"/>
      <c r="M38" s="63">
        <f>ROW(N32)</f>
        <v>32</v>
      </c>
    </row>
    <row r="39" spans="1:13" s="71" customFormat="1" ht="12.75">
      <c r="A39" s="63">
        <f>ROW(C33)</f>
        <v>33</v>
      </c>
      <c r="B39" s="64">
        <v>72</v>
      </c>
      <c r="C39" s="65" t="s">
        <v>90</v>
      </c>
      <c r="D39" s="66" t="s">
        <v>91</v>
      </c>
      <c r="E39" s="66" t="s">
        <v>92</v>
      </c>
      <c r="F39" s="67">
        <v>1984</v>
      </c>
      <c r="G39" s="68" t="str">
        <f>VLOOKUP(F39,'RN HZM'!$A$1:$B$123,2,0)</f>
        <v>MA</v>
      </c>
      <c r="H39" s="69">
        <f>VLOOKUP(B39,Stopky!$B$4:$C$1083,2,0)</f>
        <v>0.034583333333333334</v>
      </c>
      <c r="I39" s="69"/>
      <c r="J39" s="69">
        <f>H39/$H$5</f>
        <v>0.003268746061751733</v>
      </c>
      <c r="K39" s="64">
        <f>RANK(H39,'Zadani_bezcu HZ + P'!$H$1:H$859,1)</f>
        <v>58</v>
      </c>
      <c r="L39" s="70"/>
      <c r="M39" s="63">
        <f>ROW(N33)</f>
        <v>33</v>
      </c>
    </row>
    <row r="40" spans="1:13" s="71" customFormat="1" ht="12.75">
      <c r="A40" s="63">
        <f>ROW(C34)</f>
        <v>34</v>
      </c>
      <c r="B40" s="64">
        <v>32</v>
      </c>
      <c r="C40" s="65" t="s">
        <v>93</v>
      </c>
      <c r="D40" s="66" t="s">
        <v>94</v>
      </c>
      <c r="E40" s="66" t="s">
        <v>76</v>
      </c>
      <c r="F40" s="67">
        <v>1992</v>
      </c>
      <c r="G40" s="68" t="str">
        <f>VLOOKUP(F40,'RN HZM'!$A$1:$B$123,2,0)</f>
        <v>MA</v>
      </c>
      <c r="H40" s="69">
        <f>VLOOKUP(B40,Stopky!$B$4:$C$1083,2,0)</f>
        <v>0.03502314814814815</v>
      </c>
      <c r="I40" s="69"/>
      <c r="J40" s="69">
        <f>H40/$H$5</f>
        <v>0.0033103164601274242</v>
      </c>
      <c r="K40" s="64">
        <f>RANK(H40,'Zadani_bezcu HZ + P'!$H$1:H$841,1)</f>
        <v>60</v>
      </c>
      <c r="L40" s="70"/>
      <c r="M40" s="63">
        <f>ROW(N34)</f>
        <v>34</v>
      </c>
    </row>
    <row r="41" spans="1:13" s="71" customFormat="1" ht="12.75">
      <c r="A41" s="63">
        <f>ROW(C35)</f>
        <v>35</v>
      </c>
      <c r="B41" s="64">
        <v>92</v>
      </c>
      <c r="C41" s="65" t="s">
        <v>95</v>
      </c>
      <c r="D41" s="66" t="s">
        <v>51</v>
      </c>
      <c r="E41" s="66" t="s">
        <v>72</v>
      </c>
      <c r="F41" s="67">
        <v>1987</v>
      </c>
      <c r="G41" s="68" t="str">
        <f>VLOOKUP(F41,'RN HZM'!$A$1:$B$123,2,0)</f>
        <v>MA</v>
      </c>
      <c r="H41" s="69">
        <f>VLOOKUP(B41,Stopky!$B$4:$C$1083,2,0)</f>
        <v>0.03539351851851852</v>
      </c>
      <c r="I41" s="69"/>
      <c r="J41" s="69">
        <f>H41/$H$5</f>
        <v>0.0033453231113911644</v>
      </c>
      <c r="K41" s="64">
        <f>RANK(H41,'Zadani_bezcu HZ + P'!$H$1:H$829,1)</f>
        <v>63</v>
      </c>
      <c r="L41" s="70"/>
      <c r="M41" s="63">
        <f>ROW(N35)</f>
        <v>35</v>
      </c>
    </row>
    <row r="42" spans="1:13" s="71" customFormat="1" ht="12.75">
      <c r="A42" s="63">
        <f>ROW(C36)</f>
        <v>36</v>
      </c>
      <c r="B42" s="64">
        <v>102</v>
      </c>
      <c r="C42" s="65" t="s">
        <v>96</v>
      </c>
      <c r="D42" s="66" t="s">
        <v>97</v>
      </c>
      <c r="E42" s="66" t="s">
        <v>98</v>
      </c>
      <c r="F42" s="67">
        <v>1981</v>
      </c>
      <c r="G42" s="68" t="str">
        <f>VLOOKUP(F42,'RN HZM'!$A$1:$B$123,2,0)</f>
        <v>MA</v>
      </c>
      <c r="H42" s="69">
        <f>VLOOKUP(B42,Stopky!$B$4:$C$1083,2,0)</f>
        <v>0.035520833333333335</v>
      </c>
      <c r="I42" s="69"/>
      <c r="J42" s="69">
        <f>H42/$H$5</f>
        <v>0.003357356647763075</v>
      </c>
      <c r="K42" s="64">
        <f>RANK(H42,'Zadani_bezcu HZ + P'!$H$1:H$829,1)</f>
        <v>64</v>
      </c>
      <c r="L42" s="70"/>
      <c r="M42" s="63">
        <f>ROW(N36)</f>
        <v>36</v>
      </c>
    </row>
    <row r="43" spans="1:13" s="71" customFormat="1" ht="12.75">
      <c r="A43" s="63">
        <f>ROW(C37)</f>
        <v>37</v>
      </c>
      <c r="B43" s="64">
        <v>56</v>
      </c>
      <c r="C43" s="65" t="s">
        <v>99</v>
      </c>
      <c r="D43" s="66" t="s">
        <v>95</v>
      </c>
      <c r="E43" s="66" t="s">
        <v>76</v>
      </c>
      <c r="F43" s="67">
        <v>1984</v>
      </c>
      <c r="G43" s="68" t="str">
        <f>VLOOKUP(F43,'RN HZM'!$A$1:$B$123,2,0)</f>
        <v>MA</v>
      </c>
      <c r="H43" s="69">
        <f>VLOOKUP(B43,Stopky!$B$4:$C$1083,2,0)</f>
        <v>0.03554398148148148</v>
      </c>
      <c r="I43" s="69"/>
      <c r="J43" s="69">
        <f>H43/$H$5</f>
        <v>0.003359544563467059</v>
      </c>
      <c r="K43" s="64">
        <f>RANK(H43,'Zadani_bezcu HZ + P'!$H$1:H$841,1)</f>
        <v>65</v>
      </c>
      <c r="L43" s="70"/>
      <c r="M43" s="63">
        <f>ROW(N37)</f>
        <v>37</v>
      </c>
    </row>
    <row r="44" spans="1:13" s="71" customFormat="1" ht="12.75">
      <c r="A44" s="63">
        <f>ROW(C38)</f>
        <v>38</v>
      </c>
      <c r="B44" s="64">
        <v>115</v>
      </c>
      <c r="C44" s="65" t="s">
        <v>100</v>
      </c>
      <c r="D44" s="66" t="s">
        <v>101</v>
      </c>
      <c r="E44" s="66" t="s">
        <v>102</v>
      </c>
      <c r="F44" s="67">
        <v>1988</v>
      </c>
      <c r="G44" s="68" t="str">
        <f>VLOOKUP(F44,'RN HZM'!$A$1:$B$123,2,0)</f>
        <v>MA</v>
      </c>
      <c r="H44" s="69">
        <f>VLOOKUP(B44,Stopky!$B$4:$C$1083,2,0)</f>
        <v>0.03556712962962963</v>
      </c>
      <c r="I44" s="69"/>
      <c r="J44" s="69">
        <f>H44/$H$5</f>
        <v>0.0033617324791710423</v>
      </c>
      <c r="K44" s="64">
        <f>RANK(H44,'Zadani_bezcu HZ + P'!$H$1:H$841,1)</f>
        <v>66</v>
      </c>
      <c r="L44" s="70"/>
      <c r="M44" s="63">
        <f>ROW(N38)</f>
        <v>38</v>
      </c>
    </row>
    <row r="45" spans="1:13" s="71" customFormat="1" ht="12.75">
      <c r="A45" s="63">
        <f>ROW(C39)</f>
        <v>39</v>
      </c>
      <c r="B45" s="64">
        <v>109</v>
      </c>
      <c r="C45" s="65" t="s">
        <v>103</v>
      </c>
      <c r="D45" s="66" t="s">
        <v>101</v>
      </c>
      <c r="E45" s="66" t="s">
        <v>104</v>
      </c>
      <c r="F45" s="67">
        <v>1974</v>
      </c>
      <c r="G45" s="68" t="str">
        <f>VLOOKUP(F45,'RN HZM'!$A$1:$B$123,2,0)</f>
        <v>MA</v>
      </c>
      <c r="H45" s="69">
        <f>VLOOKUP(B45,Stopky!$B$4:$C$1083,2,0)</f>
        <v>0.0355787037037037</v>
      </c>
      <c r="I45" s="69"/>
      <c r="J45" s="69">
        <f>H45/$H$5</f>
        <v>0.0033628264370230343</v>
      </c>
      <c r="K45" s="64">
        <f>RANK(H45,'Zadani_bezcu HZ + P'!$H$1:H$841,1)</f>
        <v>67</v>
      </c>
      <c r="L45" s="70"/>
      <c r="M45" s="63">
        <f>ROW(N39)</f>
        <v>39</v>
      </c>
    </row>
    <row r="46" spans="1:13" s="71" customFormat="1" ht="12.75">
      <c r="A46" s="63">
        <f>ROW(C40)</f>
        <v>40</v>
      </c>
      <c r="B46" s="64">
        <v>52</v>
      </c>
      <c r="C46" s="65" t="s">
        <v>105</v>
      </c>
      <c r="D46" s="66" t="s">
        <v>106</v>
      </c>
      <c r="E46" s="66" t="s">
        <v>107</v>
      </c>
      <c r="F46" s="67">
        <v>1987</v>
      </c>
      <c r="G46" s="68" t="str">
        <f>VLOOKUP(F46,'RN HZM'!$A$1:$B$123,2,0)</f>
        <v>MA</v>
      </c>
      <c r="H46" s="69">
        <f>VLOOKUP(B46,Stopky!$B$4:$C$1083,2,0)</f>
        <v>0.035590277777777776</v>
      </c>
      <c r="I46" s="69"/>
      <c r="J46" s="69">
        <f>H46/$H$5</f>
        <v>0.003363920394875026</v>
      </c>
      <c r="K46" s="64">
        <f>RANK(H46,'Zadani_bezcu HZ + P'!$H$1:H$841,1)</f>
        <v>68</v>
      </c>
      <c r="L46" s="70"/>
      <c r="M46" s="63">
        <f>ROW(N40)</f>
        <v>40</v>
      </c>
    </row>
    <row r="47" spans="1:13" s="71" customFormat="1" ht="12.75">
      <c r="A47" s="63">
        <f>ROW(C41)</f>
        <v>41</v>
      </c>
      <c r="B47" s="64">
        <v>53</v>
      </c>
      <c r="C47" s="65" t="s">
        <v>108</v>
      </c>
      <c r="D47" s="66" t="s">
        <v>69</v>
      </c>
      <c r="E47" s="66" t="s">
        <v>67</v>
      </c>
      <c r="F47" s="67">
        <v>1990</v>
      </c>
      <c r="G47" s="68" t="str">
        <f>VLOOKUP(F47,'RN HZM'!$A$1:$B$123,2,0)</f>
        <v>MA</v>
      </c>
      <c r="H47" s="69">
        <f>VLOOKUP(B47,Stopky!$B$4:$C$1083,2,0)</f>
        <v>0.03561342592592592</v>
      </c>
      <c r="I47" s="69"/>
      <c r="J47" s="69">
        <f>H47/$H$5</f>
        <v>0.0033661083105790096</v>
      </c>
      <c r="K47" s="64">
        <f>RANK(H47,'Zadani_bezcu HZ + P'!$H$1:H$841,1)</f>
        <v>69</v>
      </c>
      <c r="L47" s="70"/>
      <c r="M47" s="63">
        <f>ROW(N41)</f>
        <v>41</v>
      </c>
    </row>
    <row r="48" spans="1:13" s="71" customFormat="1" ht="12.75">
      <c r="A48" s="63">
        <f>ROW(C42)</f>
        <v>42</v>
      </c>
      <c r="B48" s="64">
        <v>103</v>
      </c>
      <c r="C48" s="65" t="s">
        <v>109</v>
      </c>
      <c r="D48" s="66" t="s">
        <v>84</v>
      </c>
      <c r="E48" s="66" t="s">
        <v>110</v>
      </c>
      <c r="F48" s="67">
        <v>1974</v>
      </c>
      <c r="G48" s="68" t="str">
        <f>VLOOKUP(F48,'RN HZM'!$A$1:$B$123,2,0)</f>
        <v>MA</v>
      </c>
      <c r="H48" s="69">
        <f>VLOOKUP(B48,Stopky!$B$4:$C$1083,2,0)</f>
        <v>0.03574074074074074</v>
      </c>
      <c r="I48" s="69"/>
      <c r="J48" s="69">
        <f>H48/$H$5</f>
        <v>0.0033781418469509207</v>
      </c>
      <c r="K48" s="64">
        <f>RANK(H48,'Zadani_bezcu HZ + P'!$H$1:H$829,1)</f>
        <v>70</v>
      </c>
      <c r="L48" s="70"/>
      <c r="M48" s="63">
        <f>ROW(N42)</f>
        <v>42</v>
      </c>
    </row>
    <row r="49" spans="1:13" s="71" customFormat="1" ht="12.75">
      <c r="A49" s="63">
        <f>ROW(C43)</f>
        <v>43</v>
      </c>
      <c r="B49" s="64">
        <v>80</v>
      </c>
      <c r="C49" s="65" t="s">
        <v>111</v>
      </c>
      <c r="D49" s="66" t="s">
        <v>51</v>
      </c>
      <c r="E49" s="66" t="s">
        <v>112</v>
      </c>
      <c r="F49" s="67">
        <v>1992</v>
      </c>
      <c r="G49" s="68" t="str">
        <f>VLOOKUP(F49,'RN HZM'!$A$1:$B$123,2,0)</f>
        <v>MA</v>
      </c>
      <c r="H49" s="69">
        <f>VLOOKUP(B49,Stopky!$B$4:$C$1083,2,0)</f>
        <v>0.035798611111111114</v>
      </c>
      <c r="I49" s="69"/>
      <c r="J49" s="69">
        <f>H49/$H$5</f>
        <v>0.0033836116362108803</v>
      </c>
      <c r="K49" s="64">
        <f>RANK(H49,'Zadani_bezcu HZ + P'!$H$1:H$859,1)</f>
        <v>71</v>
      </c>
      <c r="L49" s="70"/>
      <c r="M49" s="63">
        <f>ROW(N43)</f>
        <v>43</v>
      </c>
    </row>
    <row r="50" spans="1:13" s="71" customFormat="1" ht="12.75">
      <c r="A50" s="63">
        <f>ROW(C44)</f>
        <v>44</v>
      </c>
      <c r="B50" s="64">
        <v>41</v>
      </c>
      <c r="C50" s="65" t="s">
        <v>113</v>
      </c>
      <c r="D50" s="66" t="s">
        <v>22</v>
      </c>
      <c r="E50" s="66" t="s">
        <v>60</v>
      </c>
      <c r="F50" s="67">
        <v>1986</v>
      </c>
      <c r="G50" s="68" t="str">
        <f>VLOOKUP(F50,'RN HZM'!$A$1:$B$123,2,0)</f>
        <v>MA</v>
      </c>
      <c r="H50" s="69">
        <f>VLOOKUP(B50,Stopky!$B$4:$C$1083,2,0)</f>
        <v>0.0362037037037037</v>
      </c>
      <c r="I50" s="69"/>
      <c r="J50" s="69">
        <f>H50/$H$5</f>
        <v>0.003421900161030596</v>
      </c>
      <c r="K50" s="64">
        <f>RANK(H50,'Zadani_bezcu HZ + P'!$H$1:H$841,1)</f>
        <v>73</v>
      </c>
      <c r="L50" s="70"/>
      <c r="M50" s="63">
        <f>ROW(N44)</f>
        <v>44</v>
      </c>
    </row>
    <row r="51" spans="1:13" s="71" customFormat="1" ht="12.75">
      <c r="A51" s="63">
        <f>ROW(C45)</f>
        <v>45</v>
      </c>
      <c r="B51" s="64">
        <v>141</v>
      </c>
      <c r="C51" s="65" t="s">
        <v>114</v>
      </c>
      <c r="D51" s="66" t="s">
        <v>115</v>
      </c>
      <c r="E51" s="66" t="s">
        <v>67</v>
      </c>
      <c r="F51" s="67">
        <v>1978</v>
      </c>
      <c r="G51" s="68" t="str">
        <f>VLOOKUP(F51,'RN HZM'!$A$1:$B$123,2,0)</f>
        <v>MA</v>
      </c>
      <c r="H51" s="69">
        <f>VLOOKUP(B51,Stopky!$B$4:$C$1083,2,0)</f>
        <v>0.036238425925925924</v>
      </c>
      <c r="I51" s="69"/>
      <c r="J51" s="69">
        <f>H51/$H$5</f>
        <v>0.003425182034586571</v>
      </c>
      <c r="K51" s="64">
        <f>RANK(H51,'Zadani_bezcu HZ + P'!$H$1:H$817,1)</f>
        <v>74</v>
      </c>
      <c r="L51" s="70"/>
      <c r="M51" s="63">
        <f>ROW(N45)</f>
        <v>45</v>
      </c>
    </row>
    <row r="52" spans="1:13" s="71" customFormat="1" ht="12.75">
      <c r="A52" s="63">
        <f>ROW(C46)</f>
        <v>46</v>
      </c>
      <c r="B52" s="64">
        <v>121</v>
      </c>
      <c r="C52" s="65" t="s">
        <v>116</v>
      </c>
      <c r="D52" s="66" t="s">
        <v>117</v>
      </c>
      <c r="E52" s="66" t="s">
        <v>70</v>
      </c>
      <c r="F52" s="67">
        <v>1986</v>
      </c>
      <c r="G52" s="68" t="str">
        <f>VLOOKUP(F52,'RN HZM'!$A$1:$B$123,2,0)</f>
        <v>MA</v>
      </c>
      <c r="H52" s="69">
        <f>VLOOKUP(B52,Stopky!$B$4:$C$1083,2,0)</f>
        <v>0.03666666666666667</v>
      </c>
      <c r="I52" s="69"/>
      <c r="J52" s="69">
        <f>H52/$H$5</f>
        <v>0.003465658475110271</v>
      </c>
      <c r="K52" s="64">
        <f>RANK(H52,'Zadani_bezcu HZ + P'!$H$1:H$841,1)</f>
        <v>76</v>
      </c>
      <c r="L52" s="70"/>
      <c r="M52" s="63">
        <f>ROW(N46)</f>
        <v>46</v>
      </c>
    </row>
    <row r="53" spans="1:13" s="71" customFormat="1" ht="12.75">
      <c r="A53" s="63">
        <f>ROW(C47)</f>
        <v>47</v>
      </c>
      <c r="B53" s="64">
        <v>127</v>
      </c>
      <c r="C53" s="65" t="s">
        <v>116</v>
      </c>
      <c r="D53" s="66" t="s">
        <v>69</v>
      </c>
      <c r="E53" s="66" t="s">
        <v>118</v>
      </c>
      <c r="F53" s="67">
        <v>1982</v>
      </c>
      <c r="G53" s="68" t="str">
        <f>VLOOKUP(F53,'RN HZM'!$A$1:$B$123,2,0)</f>
        <v>MA</v>
      </c>
      <c r="H53" s="69">
        <f>VLOOKUP(B53,Stopky!$B$4:$C$1083,2,0)</f>
        <v>0.03666666666666667</v>
      </c>
      <c r="I53" s="69"/>
      <c r="J53" s="69">
        <f>H53/$H$5</f>
        <v>0.003465658475110271</v>
      </c>
      <c r="K53" s="64">
        <f>RANK(H53,'Zadani_bezcu HZ + P'!$H$1:H$829,1)</f>
        <v>76</v>
      </c>
      <c r="L53" s="70"/>
      <c r="M53" s="63">
        <f>ROW(N47)</f>
        <v>47</v>
      </c>
    </row>
    <row r="54" spans="1:13" s="71" customFormat="1" ht="12.75">
      <c r="A54" s="63">
        <f>ROW(C48)</f>
        <v>48</v>
      </c>
      <c r="B54" s="64">
        <v>86</v>
      </c>
      <c r="C54" s="65" t="s">
        <v>119</v>
      </c>
      <c r="D54" s="66" t="s">
        <v>106</v>
      </c>
      <c r="E54" s="66" t="s">
        <v>120</v>
      </c>
      <c r="F54" s="67">
        <v>1975</v>
      </c>
      <c r="G54" s="68" t="str">
        <f>VLOOKUP(F54,'RN HZM'!$A$1:$B$123,2,0)</f>
        <v>MA</v>
      </c>
      <c r="H54" s="69">
        <f>VLOOKUP(B54,Stopky!$B$4:$C$1083,2,0)</f>
        <v>0.03675925925925926</v>
      </c>
      <c r="I54" s="69"/>
      <c r="J54" s="69">
        <f>H54/$H$5</f>
        <v>0.0034744101379262063</v>
      </c>
      <c r="K54" s="64">
        <f>RANK(H54,'Zadani_bezcu HZ + P'!$H$1:H$832,1)</f>
        <v>80</v>
      </c>
      <c r="L54" s="70"/>
      <c r="M54" s="63">
        <f>ROW(N48)</f>
        <v>48</v>
      </c>
    </row>
    <row r="55" spans="1:13" s="71" customFormat="1" ht="12.75">
      <c r="A55" s="63">
        <f>ROW(C49)</f>
        <v>49</v>
      </c>
      <c r="B55" s="64">
        <v>97</v>
      </c>
      <c r="C55" s="65" t="s">
        <v>121</v>
      </c>
      <c r="D55" s="66" t="s">
        <v>27</v>
      </c>
      <c r="E55" s="66" t="s">
        <v>67</v>
      </c>
      <c r="F55" s="67">
        <v>1977</v>
      </c>
      <c r="G55" s="68" t="str">
        <f>VLOOKUP(F55,'RN HZM'!$A$1:$B$123,2,0)</f>
        <v>MA</v>
      </c>
      <c r="H55" s="69">
        <f>VLOOKUP(B55,Stopky!$B$4:$C$1083,2,0)</f>
        <v>0.03680555555555556</v>
      </c>
      <c r="I55" s="69"/>
      <c r="J55" s="69">
        <f>H55/$H$5</f>
        <v>0.0034787859693341736</v>
      </c>
      <c r="K55" s="64">
        <f>RANK(H55,'Zadani_bezcu HZ + P'!$H$1:H$829,1)</f>
        <v>81</v>
      </c>
      <c r="L55" s="70"/>
      <c r="M55" s="63">
        <f>ROW(N49)</f>
        <v>49</v>
      </c>
    </row>
    <row r="56" spans="1:13" s="71" customFormat="1" ht="12.75">
      <c r="A56" s="63">
        <f>ROW(C50)</f>
        <v>50</v>
      </c>
      <c r="B56" s="64">
        <v>124</v>
      </c>
      <c r="C56" s="65" t="s">
        <v>114</v>
      </c>
      <c r="D56" s="66" t="s">
        <v>106</v>
      </c>
      <c r="E56" s="66" t="s">
        <v>70</v>
      </c>
      <c r="F56" s="67">
        <v>1980</v>
      </c>
      <c r="G56" s="68" t="str">
        <f>VLOOKUP(F56,'RN HZM'!$A$1:$B$123,2,0)</f>
        <v>MA</v>
      </c>
      <c r="H56" s="69">
        <f>VLOOKUP(B56,Stopky!$B$4:$C$1083,2,0)</f>
        <v>0.037280092592592594</v>
      </c>
      <c r="I56" s="69"/>
      <c r="J56" s="69">
        <f>H56/$H$5</f>
        <v>0.0035236382412658406</v>
      </c>
      <c r="K56" s="64">
        <f>RANK(H56,'Zadani_bezcu HZ + P'!$H$1:H$829,1)</f>
        <v>85</v>
      </c>
      <c r="L56" s="70"/>
      <c r="M56" s="63">
        <f>ROW(N50)</f>
        <v>50</v>
      </c>
    </row>
    <row r="57" spans="1:13" s="71" customFormat="1" ht="12.75">
      <c r="A57" s="63">
        <f>ROW(C51)</f>
        <v>51</v>
      </c>
      <c r="B57" s="64">
        <v>133</v>
      </c>
      <c r="C57" s="65" t="s">
        <v>122</v>
      </c>
      <c r="D57" s="66" t="s">
        <v>69</v>
      </c>
      <c r="E57" s="66" t="s">
        <v>70</v>
      </c>
      <c r="F57" s="67">
        <v>1979</v>
      </c>
      <c r="G57" s="68" t="str">
        <f>VLOOKUP(F57,'RN HZM'!$A$1:$B$123,2,0)</f>
        <v>MA</v>
      </c>
      <c r="H57" s="69">
        <f>VLOOKUP(B57,Stopky!$B$4:$C$1083,2,0)</f>
        <v>0.03737268518518518</v>
      </c>
      <c r="I57" s="69"/>
      <c r="J57" s="69">
        <f>H57/$H$5</f>
        <v>0.003532389904081775</v>
      </c>
      <c r="K57" s="64">
        <f>RANK(H57,'Zadani_bezcu HZ + P'!$H$1:H$829,1)</f>
        <v>88</v>
      </c>
      <c r="L57" s="70"/>
      <c r="M57" s="63">
        <f>ROW(N51)</f>
        <v>51</v>
      </c>
    </row>
    <row r="58" spans="1:13" s="71" customFormat="1" ht="12.75">
      <c r="A58" s="63">
        <f>ROW(C52)</f>
        <v>52</v>
      </c>
      <c r="B58" s="64">
        <v>89</v>
      </c>
      <c r="C58" s="65" t="s">
        <v>123</v>
      </c>
      <c r="D58" s="66" t="s">
        <v>29</v>
      </c>
      <c r="E58" s="66" t="s">
        <v>70</v>
      </c>
      <c r="F58" s="67">
        <v>1987</v>
      </c>
      <c r="G58" s="68" t="str">
        <f>VLOOKUP(F58,'RN HZM'!$A$1:$B$123,2,0)</f>
        <v>MA</v>
      </c>
      <c r="H58" s="69">
        <f>VLOOKUP(B58,Stopky!$B$4:$C$1083,2,0)</f>
        <v>0.03805555555555556</v>
      </c>
      <c r="I58" s="69"/>
      <c r="J58" s="69">
        <f>H58/$H$5</f>
        <v>0.0035969334173492967</v>
      </c>
      <c r="K58" s="64">
        <f>RANK(H58,'Zadani_bezcu HZ + P'!$H$1:H$841,1)</f>
        <v>90</v>
      </c>
      <c r="L58" s="70"/>
      <c r="M58" s="63">
        <f>ROW(N52)</f>
        <v>52</v>
      </c>
    </row>
    <row r="59" spans="1:13" s="71" customFormat="1" ht="12.75">
      <c r="A59" s="63">
        <f>ROW(C53)</f>
        <v>53</v>
      </c>
      <c r="B59" s="64">
        <v>25</v>
      </c>
      <c r="C59" s="65" t="s">
        <v>124</v>
      </c>
      <c r="D59" s="66" t="s">
        <v>36</v>
      </c>
      <c r="E59" s="66" t="s">
        <v>67</v>
      </c>
      <c r="F59" s="67">
        <v>1976</v>
      </c>
      <c r="G59" s="68" t="str">
        <f>VLOOKUP(F59,'RN HZM'!$A$1:$B$123,2,0)</f>
        <v>MA</v>
      </c>
      <c r="H59" s="69">
        <f>VLOOKUP(B59,Stopky!$B$4:$C$1083,2,0)</f>
        <v>0.03868055555555556</v>
      </c>
      <c r="I59" s="69"/>
      <c r="J59" s="69">
        <f>H59/$H$5</f>
        <v>0.003656007141356858</v>
      </c>
      <c r="K59" s="64">
        <f>RANK(H59,'Zadani_bezcu HZ + P'!$H$1:H$841,1)</f>
        <v>93</v>
      </c>
      <c r="L59" s="70"/>
      <c r="M59" s="63">
        <f>ROW(N53)</f>
        <v>53</v>
      </c>
    </row>
    <row r="60" spans="1:13" s="71" customFormat="1" ht="12.75">
      <c r="A60" s="63">
        <f>ROW(C54)</f>
        <v>54</v>
      </c>
      <c r="B60" s="64">
        <v>33</v>
      </c>
      <c r="C60" s="65" t="s">
        <v>99</v>
      </c>
      <c r="D60" s="66" t="s">
        <v>36</v>
      </c>
      <c r="E60" s="66" t="s">
        <v>76</v>
      </c>
      <c r="F60" s="67">
        <v>1993</v>
      </c>
      <c r="G60" s="68" t="str">
        <f>VLOOKUP(F60,'RN HZM'!$A$1:$B$123,2,0)</f>
        <v>MA</v>
      </c>
      <c r="H60" s="69">
        <f>VLOOKUP(B60,Stopky!$B$4:$C$1083,2,0)</f>
        <v>0.03980324074074074</v>
      </c>
      <c r="I60" s="69"/>
      <c r="J60" s="69">
        <f>H60/$H$5</f>
        <v>0.0037621210530000703</v>
      </c>
      <c r="K60" s="64">
        <f>RANK(H60,'Zadani_bezcu HZ + P'!$H$1:H$841,1)</f>
        <v>96</v>
      </c>
      <c r="L60" s="70"/>
      <c r="M60" s="63">
        <f>ROW(N54)</f>
        <v>54</v>
      </c>
    </row>
    <row r="61" spans="1:13" s="71" customFormat="1" ht="12.75">
      <c r="A61" s="63">
        <f>ROW(C55)</f>
        <v>55</v>
      </c>
      <c r="B61" s="64">
        <v>62</v>
      </c>
      <c r="C61" s="65" t="s">
        <v>125</v>
      </c>
      <c r="D61" s="66" t="s">
        <v>126</v>
      </c>
      <c r="E61" s="66" t="s">
        <v>76</v>
      </c>
      <c r="F61" s="67">
        <v>1980</v>
      </c>
      <c r="G61" s="68" t="str">
        <f>VLOOKUP(F61,'RN HZM'!$A$1:$B$123,2,0)</f>
        <v>MA</v>
      </c>
      <c r="H61" s="69">
        <f>VLOOKUP(B61,Stopky!$B$4:$C$1083,2,0)</f>
        <v>0.03996527777777778</v>
      </c>
      <c r="I61" s="69"/>
      <c r="J61" s="69">
        <f>H61/$H$5</f>
        <v>0.0037774364629279567</v>
      </c>
      <c r="K61" s="64">
        <f>RANK(H61,'Zadani_bezcu HZ + P'!$H$1:H$841,1)</f>
        <v>98</v>
      </c>
      <c r="L61" s="70"/>
      <c r="M61" s="63">
        <f>ROW(N55)</f>
        <v>55</v>
      </c>
    </row>
    <row r="62" spans="1:13" s="71" customFormat="1" ht="12.75">
      <c r="A62" s="63">
        <f>ROW(C56)</f>
        <v>56</v>
      </c>
      <c r="B62" s="64">
        <v>37</v>
      </c>
      <c r="C62" s="65" t="s">
        <v>127</v>
      </c>
      <c r="D62" s="66" t="s">
        <v>101</v>
      </c>
      <c r="E62" s="66" t="s">
        <v>70</v>
      </c>
      <c r="F62" s="67">
        <v>1983</v>
      </c>
      <c r="G62" s="68" t="str">
        <f>VLOOKUP(F62,'RN HZM'!$A$1:$B$123,2,0)</f>
        <v>MA</v>
      </c>
      <c r="H62" s="69">
        <f>VLOOKUP(B62,Stopky!$B$4:$C$1083,2,0)</f>
        <v>0.04041666666666666</v>
      </c>
      <c r="I62" s="69"/>
      <c r="J62" s="69">
        <f>H62/$H$5</f>
        <v>0.003820100819155639</v>
      </c>
      <c r="K62" s="64">
        <f>RANK(H62,'Zadani_bezcu HZ + P'!$H$1:H$841,1)</f>
        <v>99</v>
      </c>
      <c r="L62" s="70"/>
      <c r="M62" s="63">
        <f>ROW(N56)</f>
        <v>56</v>
      </c>
    </row>
    <row r="63" spans="1:13" s="71" customFormat="1" ht="12.75">
      <c r="A63" s="63">
        <f>ROW(C57)</f>
        <v>57</v>
      </c>
      <c r="B63" s="64">
        <v>131</v>
      </c>
      <c r="C63" s="65" t="s">
        <v>128</v>
      </c>
      <c r="D63" s="66" t="s">
        <v>129</v>
      </c>
      <c r="E63" s="66" t="s">
        <v>130</v>
      </c>
      <c r="F63" s="67">
        <v>1977</v>
      </c>
      <c r="G63" s="68" t="str">
        <f>VLOOKUP(F63,'RN HZM'!$A$1:$B$123,2,0)</f>
        <v>MA</v>
      </c>
      <c r="H63" s="69">
        <f>VLOOKUP(B63,Stopky!$B$4:$C$1083,2,0)</f>
        <v>0.040949074074074075</v>
      </c>
      <c r="I63" s="69"/>
      <c r="J63" s="69">
        <f>H63/$H$5</f>
        <v>0.003870422880347266</v>
      </c>
      <c r="K63" s="64">
        <f>RANK(H63,'Zadani_bezcu HZ + P'!$H$1:H$829,1)</f>
        <v>100</v>
      </c>
      <c r="L63" s="70"/>
      <c r="M63" s="63">
        <f>ROW(N57)</f>
        <v>57</v>
      </c>
    </row>
    <row r="64" spans="1:13" s="71" customFormat="1" ht="12.75">
      <c r="A64" s="63">
        <f>ROW(C58)</f>
        <v>58</v>
      </c>
      <c r="B64" s="64">
        <v>118</v>
      </c>
      <c r="C64" s="65" t="s">
        <v>131</v>
      </c>
      <c r="D64" s="66" t="s">
        <v>40</v>
      </c>
      <c r="E64" s="66" t="s">
        <v>132</v>
      </c>
      <c r="F64" s="67">
        <v>1976</v>
      </c>
      <c r="G64" s="68" t="str">
        <f>VLOOKUP(F64,'RN HZM'!$A$1:$B$123,2,0)</f>
        <v>MA</v>
      </c>
      <c r="H64" s="69">
        <f>VLOOKUP(B64,Stopky!$B$4:$C$1083,2,0)</f>
        <v>0.041261574074074076</v>
      </c>
      <c r="I64" s="69"/>
      <c r="J64" s="69">
        <f>H64/$H$5</f>
        <v>0.0038999597423510467</v>
      </c>
      <c r="K64" s="64">
        <f>RANK(H64,'Zadani_bezcu HZ + P'!$H$1:H$841,1)</f>
        <v>101</v>
      </c>
      <c r="L64" s="70"/>
      <c r="M64" s="63">
        <f>ROW(N58)</f>
        <v>58</v>
      </c>
    </row>
    <row r="65" spans="1:13" s="71" customFormat="1" ht="12.75">
      <c r="A65" s="63">
        <f>ROW(C59)</f>
        <v>59</v>
      </c>
      <c r="B65" s="64">
        <v>282</v>
      </c>
      <c r="C65" s="65" t="s">
        <v>133</v>
      </c>
      <c r="D65" s="66" t="s">
        <v>97</v>
      </c>
      <c r="E65" s="66" t="s">
        <v>70</v>
      </c>
      <c r="F65" s="67">
        <v>1979</v>
      </c>
      <c r="G65" s="68" t="str">
        <f>VLOOKUP(F65,'RN HZM'!$A$1:$B$123,2,0)</f>
        <v>MA</v>
      </c>
      <c r="H65" s="69">
        <f>VLOOKUP(B65,Stopky!$B$4:$C$1083,2,0)</f>
        <v>0.04142361111111111</v>
      </c>
      <c r="I65" s="69"/>
      <c r="J65" s="69">
        <f>H65/$H$5</f>
        <v>0.003915275152278933</v>
      </c>
      <c r="K65" s="64">
        <f>RANK(H65,'Zadani_bezcu HZ + P'!$H$1:H$805,1)</f>
        <v>102</v>
      </c>
      <c r="L65" s="70"/>
      <c r="M65" s="63">
        <f>ROW(N59)</f>
        <v>59</v>
      </c>
    </row>
    <row r="66" spans="1:13" s="71" customFormat="1" ht="12.75">
      <c r="A66" s="63">
        <f>ROW(C60)</f>
        <v>60</v>
      </c>
      <c r="B66" s="64">
        <v>283</v>
      </c>
      <c r="C66" s="65" t="s">
        <v>134</v>
      </c>
      <c r="D66" s="66" t="s">
        <v>135</v>
      </c>
      <c r="E66" s="66" t="s">
        <v>136</v>
      </c>
      <c r="F66" s="67">
        <v>1990</v>
      </c>
      <c r="G66" s="68" t="str">
        <f>VLOOKUP(F66,'RN HZM'!$A$1:$B$123,2,0)</f>
        <v>MA</v>
      </c>
      <c r="H66" s="69">
        <f>VLOOKUP(B66,Stopky!$B$4:$C$1083,2,0)</f>
        <v>0.0419212962962963</v>
      </c>
      <c r="I66" s="69"/>
      <c r="J66" s="69">
        <f>H66/$H$5</f>
        <v>0.003962315339914584</v>
      </c>
      <c r="K66" s="64">
        <f>RANK(H66,'Zadani_bezcu HZ + P'!$H$1:H$805,1)</f>
        <v>104</v>
      </c>
      <c r="L66" s="70"/>
      <c r="M66" s="63">
        <f>ROW(N60)</f>
        <v>60</v>
      </c>
    </row>
    <row r="67" spans="1:13" s="71" customFormat="1" ht="12.75">
      <c r="A67" s="63">
        <f>ROW(C61)</f>
        <v>61</v>
      </c>
      <c r="B67" s="64">
        <v>81</v>
      </c>
      <c r="C67" s="65" t="s">
        <v>137</v>
      </c>
      <c r="D67" s="66" t="s">
        <v>138</v>
      </c>
      <c r="E67" s="66" t="s">
        <v>139</v>
      </c>
      <c r="F67" s="67">
        <v>1985</v>
      </c>
      <c r="G67" s="68" t="str">
        <f>VLOOKUP(F67,'RN HZM'!$A$1:$B$123,2,0)</f>
        <v>MA</v>
      </c>
      <c r="H67" s="69">
        <f>VLOOKUP(B67,Stopky!$B$4:$C$1083,2,0)</f>
        <v>0.042708333333333334</v>
      </c>
      <c r="I67" s="69"/>
      <c r="J67" s="69">
        <f>H67/$H$5</f>
        <v>0.004036704473850032</v>
      </c>
      <c r="K67" s="64">
        <f>RANK(H67,'Zadani_bezcu HZ + P'!$H$1:H$832,1)</f>
        <v>105</v>
      </c>
      <c r="L67" s="70"/>
      <c r="M67" s="63">
        <f>ROW(N61)</f>
        <v>61</v>
      </c>
    </row>
    <row r="68" spans="1:13" s="71" customFormat="1" ht="12.75">
      <c r="A68" s="63">
        <f>ROW(C62)</f>
        <v>62</v>
      </c>
      <c r="B68" s="64">
        <v>55</v>
      </c>
      <c r="C68" s="65" t="s">
        <v>140</v>
      </c>
      <c r="D68" s="66" t="s">
        <v>19</v>
      </c>
      <c r="E68" s="66" t="s">
        <v>76</v>
      </c>
      <c r="F68" s="67">
        <v>1993</v>
      </c>
      <c r="G68" s="68" t="str">
        <f>VLOOKUP(F68,'RN HZM'!$A$1:$B$123,2,0)</f>
        <v>MA</v>
      </c>
      <c r="H68" s="69">
        <f>VLOOKUP(B68,Stopky!$B$4:$C$1083,2,0)</f>
        <v>0.04337962962962963</v>
      </c>
      <c r="I68" s="69"/>
      <c r="J68" s="69">
        <f>H68/$H$5</f>
        <v>0.00410015402926556</v>
      </c>
      <c r="K68" s="64">
        <f>RANK(H68,'Zadani_bezcu HZ + P'!$H$1:H$841,1)</f>
        <v>109</v>
      </c>
      <c r="L68" s="70"/>
      <c r="M68" s="63">
        <f>ROW(N62)</f>
        <v>62</v>
      </c>
    </row>
    <row r="69" spans="1:13" s="71" customFormat="1" ht="12.75">
      <c r="A69" s="63">
        <f>ROW(C63)</f>
        <v>63</v>
      </c>
      <c r="B69" s="64">
        <v>126</v>
      </c>
      <c r="C69" s="65" t="s">
        <v>141</v>
      </c>
      <c r="D69" s="66" t="s">
        <v>32</v>
      </c>
      <c r="E69" s="66" t="s">
        <v>70</v>
      </c>
      <c r="F69" s="67">
        <v>1985</v>
      </c>
      <c r="G69" s="68" t="str">
        <f>VLOOKUP(F69,'RN HZM'!$A$1:$B$123,2,0)</f>
        <v>MA</v>
      </c>
      <c r="H69" s="69">
        <f>VLOOKUP(B69,Stopky!$B$4:$C$1083,2,0)</f>
        <v>0.04337962962962963</v>
      </c>
      <c r="I69" s="69"/>
      <c r="J69" s="69">
        <f>H69/$H$5</f>
        <v>0.00410015402926556</v>
      </c>
      <c r="K69" s="64">
        <f>RANK(H69,'Zadani_bezcu HZ + P'!$H$1:H$829,1)</f>
        <v>109</v>
      </c>
      <c r="L69" s="70"/>
      <c r="M69" s="63">
        <f>ROW(N63)</f>
        <v>63</v>
      </c>
    </row>
    <row r="70" spans="1:13" s="71" customFormat="1" ht="12.75">
      <c r="A70" s="63">
        <f>ROW(C64)</f>
        <v>64</v>
      </c>
      <c r="B70" s="64">
        <v>149</v>
      </c>
      <c r="C70" s="65" t="s">
        <v>142</v>
      </c>
      <c r="D70" s="66" t="s">
        <v>51</v>
      </c>
      <c r="E70" s="66" t="s">
        <v>70</v>
      </c>
      <c r="F70" s="67">
        <v>1980</v>
      </c>
      <c r="G70" s="68" t="str">
        <f>VLOOKUP(F70,'RN HZM'!$A$1:$B$123,2,0)</f>
        <v>MA</v>
      </c>
      <c r="H70" s="69">
        <f>VLOOKUP(B70,Stopky!$B$4:$C$1083,2,0)</f>
        <v>0.043541666666666666</v>
      </c>
      <c r="I70" s="69"/>
      <c r="J70" s="69">
        <f>H70/$H$5</f>
        <v>0.0041154694391934464</v>
      </c>
      <c r="K70" s="64">
        <f>RANK(H70,'Zadani_bezcu HZ + P'!$H$1:H$805,1)</f>
        <v>112</v>
      </c>
      <c r="L70" s="70"/>
      <c r="M70" s="63">
        <f>ROW(N64)</f>
        <v>64</v>
      </c>
    </row>
    <row r="71" spans="1:13" s="71" customFormat="1" ht="12.75">
      <c r="A71" s="63">
        <f>ROW(C65)</f>
        <v>65</v>
      </c>
      <c r="B71" s="64">
        <v>132</v>
      </c>
      <c r="C71" s="65" t="s">
        <v>143</v>
      </c>
      <c r="D71" s="66" t="s">
        <v>22</v>
      </c>
      <c r="E71" s="66" t="s">
        <v>130</v>
      </c>
      <c r="F71" s="67">
        <v>1984</v>
      </c>
      <c r="G71" s="68" t="str">
        <f>VLOOKUP(F71,'RN HZM'!$A$1:$B$123,2,0)</f>
        <v>MA</v>
      </c>
      <c r="H71" s="69">
        <f>VLOOKUP(B71,Stopky!$B$4:$C$1083,2,0)</f>
        <v>0.04386574074074074</v>
      </c>
      <c r="I71" s="69"/>
      <c r="J71" s="69">
        <f>H71/$H$5</f>
        <v>0.004146100259049219</v>
      </c>
      <c r="K71" s="64">
        <f>RANK(H71,'Zadani_bezcu HZ + P'!$H$1:H$829,1)</f>
        <v>115</v>
      </c>
      <c r="L71" s="70"/>
      <c r="M71" s="63">
        <f>ROW(N65)</f>
        <v>65</v>
      </c>
    </row>
    <row r="72" spans="1:13" s="71" customFormat="1" ht="12.75">
      <c r="A72" s="63">
        <f>ROW(C66)</f>
        <v>66</v>
      </c>
      <c r="B72" s="64">
        <v>78</v>
      </c>
      <c r="C72" s="65" t="s">
        <v>144</v>
      </c>
      <c r="D72" s="66" t="s">
        <v>145</v>
      </c>
      <c r="E72" s="66" t="s">
        <v>146</v>
      </c>
      <c r="F72" s="67">
        <v>1992</v>
      </c>
      <c r="G72" s="68" t="str">
        <f>VLOOKUP(F72,'RN HZM'!$A$1:$B$123,2,0)</f>
        <v>MA</v>
      </c>
      <c r="H72" s="69">
        <f>VLOOKUP(B72,Stopky!$B$4:$C$1083,2,0)</f>
        <v>0.046168981481481484</v>
      </c>
      <c r="I72" s="69"/>
      <c r="J72" s="69">
        <f>H72/$H$5</f>
        <v>0.004363797871595604</v>
      </c>
      <c r="K72" s="64">
        <f>RANK(H72,'Zadani_bezcu HZ + P'!$H$1:H$859,1)</f>
        <v>119</v>
      </c>
      <c r="L72" s="70"/>
      <c r="M72" s="63">
        <f>ROW(N66)</f>
        <v>66</v>
      </c>
    </row>
    <row r="73" spans="1:13" s="71" customFormat="1" ht="12.75">
      <c r="A73" s="63">
        <f>ROW(C67)</f>
        <v>67</v>
      </c>
      <c r="B73" s="64">
        <v>122</v>
      </c>
      <c r="C73" s="65" t="s">
        <v>147</v>
      </c>
      <c r="D73" s="66" t="s">
        <v>36</v>
      </c>
      <c r="E73" s="66" t="s">
        <v>148</v>
      </c>
      <c r="F73" s="67">
        <v>1983</v>
      </c>
      <c r="G73" s="68" t="str">
        <f>VLOOKUP(F73,'RN HZM'!$A$1:$B$123,2,0)</f>
        <v>MA</v>
      </c>
      <c r="H73" s="69">
        <f>VLOOKUP(B73,Stopky!$B$4:$C$1083,2,0)</f>
        <v>0.046342592592592595</v>
      </c>
      <c r="I73" s="69"/>
      <c r="J73" s="69">
        <f>H73/$H$5</f>
        <v>0.004380207239375482</v>
      </c>
      <c r="K73" s="64">
        <f>RANK(H73,'Zadani_bezcu HZ + P'!$H$1:H$829,1)</f>
        <v>120</v>
      </c>
      <c r="L73" s="70"/>
      <c r="M73" s="63">
        <f>ROW(N67)</f>
        <v>67</v>
      </c>
    </row>
    <row r="74" spans="1:13" s="71" customFormat="1" ht="12.75">
      <c r="A74" s="63">
        <f>ROW(C68)</f>
        <v>68</v>
      </c>
      <c r="B74" s="64">
        <v>123</v>
      </c>
      <c r="C74" s="65" t="s">
        <v>149</v>
      </c>
      <c r="D74" s="66" t="s">
        <v>36</v>
      </c>
      <c r="E74" s="66" t="s">
        <v>150</v>
      </c>
      <c r="F74" s="67">
        <v>1982</v>
      </c>
      <c r="G74" s="68" t="str">
        <f>VLOOKUP(F74,'RN HZM'!$A$1:$B$123,2,0)</f>
        <v>MA</v>
      </c>
      <c r="H74" s="69">
        <f>VLOOKUP(B74,Stopky!$B$4:$C$1083,2,0)</f>
        <v>0.046342592592592595</v>
      </c>
      <c r="I74" s="69"/>
      <c r="J74" s="69">
        <f>H74/$H$5</f>
        <v>0.004380207239375482</v>
      </c>
      <c r="K74" s="64">
        <f>RANK(H74,'Zadani_bezcu HZ + P'!$H$1:H$829,1)</f>
        <v>120</v>
      </c>
      <c r="L74" s="70"/>
      <c r="M74" s="63">
        <f>ROW(N68)</f>
        <v>68</v>
      </c>
    </row>
    <row r="75" spans="1:13" s="71" customFormat="1" ht="12.75">
      <c r="A75" s="63">
        <f>ROW(C69)</f>
        <v>69</v>
      </c>
      <c r="B75" s="64">
        <v>87</v>
      </c>
      <c r="C75" s="65" t="s">
        <v>151</v>
      </c>
      <c r="D75" s="66" t="s">
        <v>152</v>
      </c>
      <c r="E75" s="66" t="s">
        <v>153</v>
      </c>
      <c r="F75" s="67">
        <v>1981</v>
      </c>
      <c r="G75" s="68" t="str">
        <f>VLOOKUP(F75,'RN HZM'!$A$1:$B$123,2,0)</f>
        <v>MA</v>
      </c>
      <c r="H75" s="69">
        <f>VLOOKUP(B75,Stopky!$B$4:$C$1083,2,0)</f>
        <v>0.04675925925925926</v>
      </c>
      <c r="I75" s="69"/>
      <c r="J75" s="69">
        <f>H75/$H$5</f>
        <v>0.004419589722047188</v>
      </c>
      <c r="K75" s="64">
        <f>RANK(H75,'Zadani_bezcu HZ + P'!$H$1:H$832,1)</f>
        <v>123</v>
      </c>
      <c r="L75" s="70"/>
      <c r="M75" s="63">
        <f>ROW(N69)</f>
        <v>69</v>
      </c>
    </row>
    <row r="76" spans="1:13" s="71" customFormat="1" ht="12.75">
      <c r="A76" s="63">
        <f>ROW(C70)</f>
        <v>70</v>
      </c>
      <c r="B76" s="64">
        <v>112</v>
      </c>
      <c r="C76" s="65" t="s">
        <v>154</v>
      </c>
      <c r="D76" s="66" t="s">
        <v>95</v>
      </c>
      <c r="E76" s="66" t="s">
        <v>67</v>
      </c>
      <c r="F76" s="67">
        <v>1974</v>
      </c>
      <c r="G76" s="68" t="str">
        <f>VLOOKUP(F76,'RN HZM'!$A$1:$B$123,2,0)</f>
        <v>MA</v>
      </c>
      <c r="H76" s="69">
        <f>VLOOKUP(B76,Stopky!$B$4:$C$1083,2,0)</f>
        <v>0.04878472222222222</v>
      </c>
      <c r="I76" s="69"/>
      <c r="J76" s="69">
        <f>H76/$H$5</f>
        <v>0.004611032346145768</v>
      </c>
      <c r="K76" s="64">
        <f>RANK(H76,'Zadani_bezcu HZ + P'!$H$1:H$841,1)</f>
        <v>128</v>
      </c>
      <c r="L76" s="70"/>
      <c r="M76" s="63">
        <f>ROW(N70)</f>
        <v>70</v>
      </c>
    </row>
    <row r="77" spans="1:13" s="71" customFormat="1" ht="12.75">
      <c r="A77" s="63">
        <f>ROW(C71)</f>
        <v>71</v>
      </c>
      <c r="B77" s="64">
        <v>110</v>
      </c>
      <c r="C77" s="65" t="s">
        <v>155</v>
      </c>
      <c r="D77" s="66" t="s">
        <v>156</v>
      </c>
      <c r="E77" s="66" t="s">
        <v>157</v>
      </c>
      <c r="F77" s="67">
        <v>1984</v>
      </c>
      <c r="G77" s="68" t="str">
        <f>VLOOKUP(F77,'RN HZM'!$A$1:$B$123,2,0)</f>
        <v>MA</v>
      </c>
      <c r="H77" s="69">
        <f>VLOOKUP(B77,Stopky!$B$4:$C$1083,2,0)</f>
        <v>0.05668981481481482</v>
      </c>
      <c r="I77" s="69"/>
      <c r="J77" s="69">
        <f>H77/$H$5</f>
        <v>0.005358205559056221</v>
      </c>
      <c r="K77" s="64">
        <f>RANK(H77,'Zadani_bezcu HZ + P'!$H$1:H$841,1)</f>
        <v>131</v>
      </c>
      <c r="L77" s="70"/>
      <c r="M77" s="63">
        <f>ROW(N71)</f>
        <v>71</v>
      </c>
    </row>
    <row r="78" spans="1:13" s="80" customFormat="1" ht="12.75">
      <c r="A78" s="72"/>
      <c r="B78" s="73"/>
      <c r="C78" s="74"/>
      <c r="D78" s="75"/>
      <c r="E78" s="75"/>
      <c r="F78" s="76"/>
      <c r="G78" s="77"/>
      <c r="H78" s="78"/>
      <c r="I78" s="78"/>
      <c r="J78" s="78"/>
      <c r="K78" s="73"/>
      <c r="L78" s="79"/>
      <c r="M78" s="72"/>
    </row>
    <row r="79" spans="1:13" s="71" customFormat="1" ht="12.75">
      <c r="A79" s="63">
        <f>ROW(C1)</f>
        <v>1</v>
      </c>
      <c r="B79" s="64">
        <v>143</v>
      </c>
      <c r="C79" s="65" t="s">
        <v>19</v>
      </c>
      <c r="D79" s="66" t="s">
        <v>29</v>
      </c>
      <c r="E79" s="66" t="s">
        <v>67</v>
      </c>
      <c r="F79" s="67">
        <v>1971</v>
      </c>
      <c r="G79" s="68" t="str">
        <f>VLOOKUP(F79,'RN HZM'!$A$1:$B$123,2,0)</f>
        <v>MB</v>
      </c>
      <c r="H79" s="69">
        <f>VLOOKUP(B79,Stopky!$B$4:$C$1083,2,0)</f>
        <v>0.02949074074074074</v>
      </c>
      <c r="I79" s="69"/>
      <c r="J79" s="69">
        <f>H79/$H$5</f>
        <v>0.0027874046068753064</v>
      </c>
      <c r="K79" s="64">
        <f>RANK(H79,'Zadani_bezcu HZ + P'!$H$1:H$817,1)</f>
        <v>15</v>
      </c>
      <c r="L79" s="70"/>
      <c r="M79" s="63">
        <f>ROW(N72)</f>
        <v>72</v>
      </c>
    </row>
    <row r="80" spans="1:13" s="71" customFormat="1" ht="12.75">
      <c r="A80" s="63">
        <f>ROW(C2)</f>
        <v>2</v>
      </c>
      <c r="B80" s="64">
        <v>74</v>
      </c>
      <c r="C80" s="65" t="s">
        <v>158</v>
      </c>
      <c r="D80" s="66" t="s">
        <v>159</v>
      </c>
      <c r="E80" s="66" t="s">
        <v>76</v>
      </c>
      <c r="F80" s="67">
        <v>1972</v>
      </c>
      <c r="G80" s="68" t="str">
        <f>VLOOKUP(F80,'RN HZM'!$A$1:$B$123,2,0)</f>
        <v>MB</v>
      </c>
      <c r="H80" s="69">
        <f>VLOOKUP(B80,Stopky!$B$4:$C$1083,2,0)</f>
        <v>0.029907407407407407</v>
      </c>
      <c r="I80" s="69"/>
      <c r="J80" s="69">
        <f>H80/$H$5</f>
        <v>0.0028267870895470138</v>
      </c>
      <c r="K80" s="64">
        <f>RANK(H80,'Zadani_bezcu HZ + P'!$H$1:H$859,1)</f>
        <v>16</v>
      </c>
      <c r="L80" s="70"/>
      <c r="M80" s="63">
        <f>ROW(N73)</f>
        <v>73</v>
      </c>
    </row>
    <row r="81" spans="1:13" s="71" customFormat="1" ht="12.75">
      <c r="A81" s="63">
        <f>ROW(C3)</f>
        <v>3</v>
      </c>
      <c r="B81" s="64">
        <v>144</v>
      </c>
      <c r="C81" s="65" t="s">
        <v>160</v>
      </c>
      <c r="D81" s="66" t="s">
        <v>84</v>
      </c>
      <c r="E81" s="66" t="s">
        <v>67</v>
      </c>
      <c r="F81" s="67">
        <v>1971</v>
      </c>
      <c r="G81" s="68" t="str">
        <f>VLOOKUP(F81,'RN HZM'!$A$1:$B$123,2,0)</f>
        <v>MB</v>
      </c>
      <c r="H81" s="69">
        <f>VLOOKUP(B81,Stopky!$B$4:$C$1083,2,0)</f>
        <v>0.03131944444444444</v>
      </c>
      <c r="I81" s="69"/>
      <c r="J81" s="69">
        <f>H81/$H$5</f>
        <v>0.002960249947490023</v>
      </c>
      <c r="K81" s="64">
        <f>RANK(H81,'Zadani_bezcu HZ + P'!$H$1:H$817,1)</f>
        <v>23</v>
      </c>
      <c r="L81" s="70"/>
      <c r="M81" s="63">
        <f>ROW(N74)</f>
        <v>74</v>
      </c>
    </row>
    <row r="82" spans="1:13" s="71" customFormat="1" ht="12.75">
      <c r="A82" s="63">
        <f>ROW(C4)</f>
        <v>4</v>
      </c>
      <c r="B82" s="64">
        <v>79</v>
      </c>
      <c r="C82" s="65" t="s">
        <v>161</v>
      </c>
      <c r="D82" s="66" t="s">
        <v>162</v>
      </c>
      <c r="E82" s="66" t="s">
        <v>67</v>
      </c>
      <c r="F82" s="67">
        <v>1971</v>
      </c>
      <c r="G82" s="68" t="str">
        <f>VLOOKUP(F82,'RN HZM'!$A$1:$B$123,2,0)</f>
        <v>MB</v>
      </c>
      <c r="H82" s="69">
        <f>VLOOKUP(B82,Stopky!$B$4:$C$1083,2,0)</f>
        <v>0.031435185185185184</v>
      </c>
      <c r="I82" s="69"/>
      <c r="J82" s="69">
        <f>H82/$H$5</f>
        <v>0.0029711895260099417</v>
      </c>
      <c r="K82" s="64">
        <f>RANK(H82,'Zadani_bezcu HZ + P'!$H$1:H$859,1)</f>
        <v>26</v>
      </c>
      <c r="L82" s="70"/>
      <c r="M82" s="63">
        <f>ROW(N75)</f>
        <v>75</v>
      </c>
    </row>
    <row r="83" spans="1:13" s="71" customFormat="1" ht="12.75">
      <c r="A83" s="63">
        <f>ROW(C5)</f>
        <v>5</v>
      </c>
      <c r="B83" s="64">
        <v>84</v>
      </c>
      <c r="C83" s="65" t="s">
        <v>163</v>
      </c>
      <c r="D83" s="66" t="s">
        <v>164</v>
      </c>
      <c r="E83" s="66" t="s">
        <v>165</v>
      </c>
      <c r="F83" s="67">
        <v>1969</v>
      </c>
      <c r="G83" s="68" t="str">
        <f>VLOOKUP(F83,'RN HZM'!$A$1:$B$123,2,0)</f>
        <v>MB</v>
      </c>
      <c r="H83" s="69">
        <f>VLOOKUP(B83,Stopky!$B$4:$C$1083,2,0)</f>
        <v>0.031574074074074074</v>
      </c>
      <c r="I83" s="69"/>
      <c r="J83" s="69">
        <f>H83/$H$5</f>
        <v>0.0029843170202338443</v>
      </c>
      <c r="K83" s="64">
        <f>RANK(H83,'Zadani_bezcu HZ + P'!$H$1:H$832,1)</f>
        <v>27</v>
      </c>
      <c r="L83" s="70"/>
      <c r="M83" s="63">
        <f>ROW(N76)</f>
        <v>76</v>
      </c>
    </row>
    <row r="84" spans="1:13" s="71" customFormat="1" ht="12.75">
      <c r="A84" s="63">
        <f>ROW(C6)</f>
        <v>6</v>
      </c>
      <c r="B84" s="64">
        <v>19</v>
      </c>
      <c r="C84" s="65" t="s">
        <v>166</v>
      </c>
      <c r="D84" s="66" t="s">
        <v>167</v>
      </c>
      <c r="E84" s="66" t="s">
        <v>168</v>
      </c>
      <c r="F84" s="67">
        <v>1969</v>
      </c>
      <c r="G84" s="68" t="str">
        <f>VLOOKUP(F84,'RN HZM'!$A$1:$B$123,2,0)</f>
        <v>MB</v>
      </c>
      <c r="H84" s="69">
        <f>VLOOKUP(B84,Stopky!$B$4:$C$1083,2,0)</f>
        <v>0.0325</v>
      </c>
      <c r="I84" s="69"/>
      <c r="J84" s="69">
        <f>H84/$H$5</f>
        <v>0.003071833648393195</v>
      </c>
      <c r="K84" s="64">
        <f>RANK(H84,'Zadani_bezcu HZ + P'!$H$1:H$841,1)</f>
        <v>35</v>
      </c>
      <c r="L84" s="70"/>
      <c r="M84" s="63">
        <f>ROW(N77)</f>
        <v>77</v>
      </c>
    </row>
    <row r="85" spans="1:13" s="71" customFormat="1" ht="12.75">
      <c r="A85" s="63">
        <f>ROW(C7)</f>
        <v>7</v>
      </c>
      <c r="B85" s="64">
        <v>58</v>
      </c>
      <c r="C85" s="65" t="s">
        <v>169</v>
      </c>
      <c r="D85" s="66" t="s">
        <v>48</v>
      </c>
      <c r="E85" s="66" t="s">
        <v>170</v>
      </c>
      <c r="F85" s="67">
        <v>1973</v>
      </c>
      <c r="G85" s="68" t="str">
        <f>VLOOKUP(F85,'RN HZM'!$A$1:$B$123,2,0)</f>
        <v>MB</v>
      </c>
      <c r="H85" s="69">
        <f>VLOOKUP(B85,Stopky!$B$4:$C$1083,2,0)</f>
        <v>0.03304398148148148</v>
      </c>
      <c r="I85" s="69"/>
      <c r="J85" s="69">
        <f>H85/$H$5</f>
        <v>0.0031232496674368127</v>
      </c>
      <c r="K85" s="64">
        <f>RANK(H85,'Zadani_bezcu HZ + P'!$H$1:H$841,1)</f>
        <v>40</v>
      </c>
      <c r="L85" s="70"/>
      <c r="M85" s="63">
        <f>ROW(N78)</f>
        <v>78</v>
      </c>
    </row>
    <row r="86" spans="1:13" s="71" customFormat="1" ht="12.75">
      <c r="A86" s="63">
        <f>ROW(C8)</f>
        <v>8</v>
      </c>
      <c r="B86" s="64">
        <v>29</v>
      </c>
      <c r="C86" s="65" t="s">
        <v>171</v>
      </c>
      <c r="D86" s="66" t="s">
        <v>51</v>
      </c>
      <c r="E86" s="66" t="s">
        <v>172</v>
      </c>
      <c r="F86" s="67">
        <v>1969</v>
      </c>
      <c r="G86" s="68" t="str">
        <f>VLOOKUP(F86,'RN HZM'!$A$1:$B$123,2,0)</f>
        <v>MB</v>
      </c>
      <c r="H86" s="69">
        <f>VLOOKUP(B86,Stopky!$B$4:$C$1083,2,0)</f>
        <v>0.033125</v>
      </c>
      <c r="I86" s="69"/>
      <c r="J86" s="69">
        <f>H86/$H$5</f>
        <v>0.003130907372400756</v>
      </c>
      <c r="K86" s="64">
        <f>RANK(H86,'Zadani_bezcu HZ + P'!$H$1:H$841,1)</f>
        <v>41</v>
      </c>
      <c r="L86" s="70"/>
      <c r="M86" s="63">
        <f>ROW(N79)</f>
        <v>79</v>
      </c>
    </row>
    <row r="87" spans="1:13" s="71" customFormat="1" ht="12.75">
      <c r="A87" s="63">
        <f>ROW(C9)</f>
        <v>9</v>
      </c>
      <c r="B87" s="64">
        <v>38</v>
      </c>
      <c r="C87" s="65" t="s">
        <v>173</v>
      </c>
      <c r="D87" s="66" t="s">
        <v>174</v>
      </c>
      <c r="E87" s="66" t="s">
        <v>175</v>
      </c>
      <c r="F87" s="67">
        <v>1968</v>
      </c>
      <c r="G87" s="68" t="str">
        <f>VLOOKUP(F87,'RN HZM'!$A$1:$B$123,2,0)</f>
        <v>MB</v>
      </c>
      <c r="H87" s="69">
        <f>VLOOKUP(B87,Stopky!$B$4:$C$1083,2,0)</f>
        <v>0.03319444444444444</v>
      </c>
      <c r="I87" s="69"/>
      <c r="J87" s="69">
        <f>H87/$H$5</f>
        <v>0.003137471119512707</v>
      </c>
      <c r="K87" s="64">
        <f>RANK(H87,'Zadani_bezcu HZ + P'!$H$1:H$841,1)</f>
        <v>42</v>
      </c>
      <c r="L87" s="70"/>
      <c r="M87" s="63">
        <f>ROW(N80)</f>
        <v>80</v>
      </c>
    </row>
    <row r="88" spans="1:13" s="71" customFormat="1" ht="12.75">
      <c r="A88" s="63">
        <f>ROW(C10)</f>
        <v>10</v>
      </c>
      <c r="B88" s="64">
        <v>136</v>
      </c>
      <c r="C88" s="65" t="s">
        <v>176</v>
      </c>
      <c r="D88" s="66" t="s">
        <v>177</v>
      </c>
      <c r="E88" s="66" t="s">
        <v>70</v>
      </c>
      <c r="F88" s="67">
        <v>1967</v>
      </c>
      <c r="G88" s="68" t="str">
        <f>VLOOKUP(F88,'RN HZM'!$A$1:$B$123,2,0)</f>
        <v>MB</v>
      </c>
      <c r="H88" s="69">
        <f>VLOOKUP(B88,Stopky!$B$4:$C$1083,2,0)</f>
        <v>0.033587962962962965</v>
      </c>
      <c r="I88" s="69"/>
      <c r="J88" s="69">
        <f>H88/$H$5</f>
        <v>0.0031746656864804317</v>
      </c>
      <c r="K88" s="64">
        <f>RANK(H88,'Zadani_bezcu HZ + P'!$H$1:H$817,1)</f>
        <v>47</v>
      </c>
      <c r="L88" s="70"/>
      <c r="M88" s="63">
        <f>ROW(N81)</f>
        <v>81</v>
      </c>
    </row>
    <row r="89" spans="1:13" s="71" customFormat="1" ht="12.75">
      <c r="A89" s="63">
        <f>ROW(C11)</f>
        <v>11</v>
      </c>
      <c r="B89" s="64">
        <v>137</v>
      </c>
      <c r="C89" s="65" t="s">
        <v>19</v>
      </c>
      <c r="D89" s="66" t="s">
        <v>36</v>
      </c>
      <c r="E89" s="66" t="s">
        <v>178</v>
      </c>
      <c r="F89" s="67">
        <v>1973</v>
      </c>
      <c r="G89" s="68" t="str">
        <f>VLOOKUP(F89,'RN HZM'!$A$1:$B$123,2,0)</f>
        <v>MB</v>
      </c>
      <c r="H89" s="69">
        <f>VLOOKUP(B89,Stopky!$B$4:$C$1083,2,0)</f>
        <v>0.03369212962962963</v>
      </c>
      <c r="I89" s="69"/>
      <c r="J89" s="69">
        <f>H89/$H$5</f>
        <v>0.003184511307148358</v>
      </c>
      <c r="K89" s="64">
        <f>RANK(H89,'Zadani_bezcu HZ + P'!$H$1:H$817,1)</f>
        <v>48</v>
      </c>
      <c r="L89" s="70"/>
      <c r="M89" s="63">
        <f>ROW(N82)</f>
        <v>82</v>
      </c>
    </row>
    <row r="90" spans="1:13" s="71" customFormat="1" ht="12.75">
      <c r="A90" s="63">
        <f>ROW(C12)</f>
        <v>12</v>
      </c>
      <c r="B90" s="64">
        <v>26</v>
      </c>
      <c r="C90" s="65" t="s">
        <v>73</v>
      </c>
      <c r="D90" s="66" t="s">
        <v>69</v>
      </c>
      <c r="E90" s="66" t="s">
        <v>70</v>
      </c>
      <c r="F90" s="67">
        <v>1967</v>
      </c>
      <c r="G90" s="68" t="str">
        <f>VLOOKUP(F90,'RN HZM'!$A$1:$B$123,2,0)</f>
        <v>MB</v>
      </c>
      <c r="H90" s="69">
        <f>VLOOKUP(B90,Stopky!$B$4:$C$1083,2,0)</f>
        <v>0.03423611111111111</v>
      </c>
      <c r="I90" s="69"/>
      <c r="J90" s="69">
        <f>H90/$H$5</f>
        <v>0.0032359273261919766</v>
      </c>
      <c r="K90" s="64">
        <f>RANK(H90,'Zadani_bezcu HZ + P'!$H$1:H$841,1)</f>
        <v>53</v>
      </c>
      <c r="L90" s="70"/>
      <c r="M90" s="63">
        <f>ROW(N83)</f>
        <v>83</v>
      </c>
    </row>
    <row r="91" spans="1:13" s="71" customFormat="1" ht="12.75">
      <c r="A91" s="63">
        <f>ROW(C13)</f>
        <v>13</v>
      </c>
      <c r="B91" s="64">
        <v>70</v>
      </c>
      <c r="C91" s="65" t="s">
        <v>179</v>
      </c>
      <c r="D91" s="66" t="s">
        <v>180</v>
      </c>
      <c r="E91" s="66" t="s">
        <v>168</v>
      </c>
      <c r="F91" s="67">
        <v>1966</v>
      </c>
      <c r="G91" s="68" t="str">
        <f>VLOOKUP(F91,'RN HZM'!$A$1:$B$123,2,0)</f>
        <v>MB</v>
      </c>
      <c r="H91" s="69">
        <f>VLOOKUP(B91,Stopky!$B$4:$C$1083,2,0)</f>
        <v>0.03439814814814815</v>
      </c>
      <c r="I91" s="69"/>
      <c r="J91" s="69">
        <f>H91/$H$5</f>
        <v>0.003251242736119863</v>
      </c>
      <c r="K91" s="64">
        <f>RANK(H91,'Zadani_bezcu HZ + P'!$H$1:H$859,1)</f>
        <v>55</v>
      </c>
      <c r="L91" s="70"/>
      <c r="M91" s="63">
        <f>ROW(N84)</f>
        <v>84</v>
      </c>
    </row>
    <row r="92" spans="1:13" s="71" customFormat="1" ht="12.75">
      <c r="A92" s="63">
        <f>ROW(C14)</f>
        <v>14</v>
      </c>
      <c r="B92" s="64">
        <v>46</v>
      </c>
      <c r="C92" s="65" t="s">
        <v>181</v>
      </c>
      <c r="D92" s="66" t="s">
        <v>106</v>
      </c>
      <c r="E92" s="66" t="s">
        <v>25</v>
      </c>
      <c r="F92" s="67">
        <v>1966</v>
      </c>
      <c r="G92" s="68" t="str">
        <f>VLOOKUP(F92,'RN HZM'!$A$1:$B$123,2,0)</f>
        <v>MB</v>
      </c>
      <c r="H92" s="69">
        <f>VLOOKUP(B92,Stopky!$B$4:$C$1083,2,0)</f>
        <v>0.03480324074074074</v>
      </c>
      <c r="I92" s="69"/>
      <c r="J92" s="69">
        <f>H92/$H$5</f>
        <v>0.003289531260939578</v>
      </c>
      <c r="K92" s="64">
        <f>RANK(H92,'Zadani_bezcu HZ + P'!$H$1:H$841,1)</f>
        <v>59</v>
      </c>
      <c r="L92" s="70"/>
      <c r="M92" s="63">
        <f>ROW(N85)</f>
        <v>85</v>
      </c>
    </row>
    <row r="93" spans="1:13" s="71" customFormat="1" ht="12.75">
      <c r="A93" s="63">
        <f>ROW(C15)</f>
        <v>15</v>
      </c>
      <c r="B93" s="64">
        <v>90</v>
      </c>
      <c r="C93" s="65" t="s">
        <v>182</v>
      </c>
      <c r="D93" s="66" t="s">
        <v>36</v>
      </c>
      <c r="E93" s="66" t="s">
        <v>76</v>
      </c>
      <c r="F93" s="67">
        <v>1973</v>
      </c>
      <c r="G93" s="68" t="str">
        <f>VLOOKUP(F93,'RN HZM'!$A$1:$B$123,2,0)</f>
        <v>MB</v>
      </c>
      <c r="H93" s="69">
        <f>VLOOKUP(B93,Stopky!$B$4:$C$1083,2,0)</f>
        <v>0.035104166666666665</v>
      </c>
      <c r="I93" s="69"/>
      <c r="J93" s="69">
        <f>H93/$H$5</f>
        <v>0.0033179741650913672</v>
      </c>
      <c r="K93" s="64">
        <f>RANK(H93,'Zadani_bezcu HZ + P'!$H$1:H$841,1)</f>
        <v>61</v>
      </c>
      <c r="L93" s="70"/>
      <c r="M93" s="63">
        <f>ROW(N86)</f>
        <v>86</v>
      </c>
    </row>
    <row r="94" spans="1:13" s="71" customFormat="1" ht="12.75">
      <c r="A94" s="63">
        <f>ROW(C16)</f>
        <v>16</v>
      </c>
      <c r="B94" s="64">
        <v>40</v>
      </c>
      <c r="C94" s="65" t="s">
        <v>183</v>
      </c>
      <c r="D94" s="66" t="s">
        <v>184</v>
      </c>
      <c r="E94" s="66" t="s">
        <v>185</v>
      </c>
      <c r="F94" s="67">
        <v>1971</v>
      </c>
      <c r="G94" s="68" t="str">
        <f>VLOOKUP(F94,'RN HZM'!$A$1:$B$123,2,0)</f>
        <v>MB</v>
      </c>
      <c r="H94" s="69">
        <f>VLOOKUP(B94,Stopky!$B$4:$C$1083,2,0)</f>
        <v>0.03516203703703704</v>
      </c>
      <c r="I94" s="69"/>
      <c r="J94" s="69">
        <f>H94/$H$5</f>
        <v>0.003323443954351327</v>
      </c>
      <c r="K94" s="64">
        <f>RANK(H94,'Zadani_bezcu HZ + P'!$H$1:H$841,1)</f>
        <v>62</v>
      </c>
      <c r="L94" s="70"/>
      <c r="M94" s="63">
        <f>ROW(N87)</f>
        <v>87</v>
      </c>
    </row>
    <row r="95" spans="1:13" s="71" customFormat="1" ht="12.75">
      <c r="A95" s="63">
        <f>ROW(C17)</f>
        <v>17</v>
      </c>
      <c r="B95" s="64">
        <v>85</v>
      </c>
      <c r="C95" s="65" t="s">
        <v>186</v>
      </c>
      <c r="D95" s="66" t="s">
        <v>91</v>
      </c>
      <c r="E95" s="66" t="s">
        <v>187</v>
      </c>
      <c r="F95" s="67">
        <v>1966</v>
      </c>
      <c r="G95" s="68" t="str">
        <f>VLOOKUP(F95,'RN HZM'!$A$1:$B$123,2,0)</f>
        <v>MB</v>
      </c>
      <c r="H95" s="69">
        <f>VLOOKUP(B95,Stopky!$B$4:$C$1083,2,0)</f>
        <v>0.03630787037037037</v>
      </c>
      <c r="I95" s="69"/>
      <c r="J95" s="69">
        <f>H95/$H$5</f>
        <v>0.0034317457816985227</v>
      </c>
      <c r="K95" s="64">
        <f>RANK(H95,'Zadani_bezcu HZ + P'!$H$1:H$832,1)</f>
        <v>75</v>
      </c>
      <c r="L95" s="70"/>
      <c r="M95" s="63">
        <f>ROW(N88)</f>
        <v>88</v>
      </c>
    </row>
    <row r="96" spans="1:13" s="71" customFormat="1" ht="12.75">
      <c r="A96" s="63">
        <f>ROW(C18)</f>
        <v>18</v>
      </c>
      <c r="B96" s="64">
        <v>134</v>
      </c>
      <c r="C96" s="65" t="s">
        <v>305</v>
      </c>
      <c r="D96" s="66" t="s">
        <v>95</v>
      </c>
      <c r="E96" s="66" t="s">
        <v>189</v>
      </c>
      <c r="F96" s="67">
        <v>1969</v>
      </c>
      <c r="G96" s="68" t="str">
        <f>VLOOKUP(F96,'RN HZM'!$A$1:$B$123,2,0)</f>
        <v>MB</v>
      </c>
      <c r="H96" s="69">
        <f>VLOOKUP(B96,Stopky!$B$4:$C$1083,2,0)</f>
        <v>0.03671296296296296</v>
      </c>
      <c r="I96" s="69"/>
      <c r="J96" s="69">
        <f>H96/$H$5</f>
        <v>0.003470034306518238</v>
      </c>
      <c r="K96" s="64">
        <f>RANK(H96,'Zadani_bezcu HZ + P'!$H$1:H$829,1)</f>
        <v>78</v>
      </c>
      <c r="L96" s="70"/>
      <c r="M96" s="63">
        <f>ROW(N89)</f>
        <v>89</v>
      </c>
    </row>
    <row r="97" spans="1:13" s="71" customFormat="1" ht="12.75">
      <c r="A97" s="63">
        <f>ROW(C19)</f>
        <v>19</v>
      </c>
      <c r="B97" s="64">
        <v>135</v>
      </c>
      <c r="C97" s="65" t="s">
        <v>190</v>
      </c>
      <c r="D97" s="66" t="s">
        <v>69</v>
      </c>
      <c r="E97" s="66" t="s">
        <v>191</v>
      </c>
      <c r="F97" s="67">
        <v>1969</v>
      </c>
      <c r="G97" s="68" t="str">
        <f>VLOOKUP(F97,'RN HZM'!$A$1:$B$123,2,0)</f>
        <v>MB</v>
      </c>
      <c r="H97" s="69">
        <f>VLOOKUP(B97,Stopky!$B$4:$C$1083,2,0)</f>
        <v>0.03671296296296296</v>
      </c>
      <c r="I97" s="69"/>
      <c r="J97" s="69">
        <f>H97/$H$5</f>
        <v>0.003470034306518238</v>
      </c>
      <c r="K97" s="64">
        <f>RANK(H97,'Zadani_bezcu HZ + P'!$H$1:H$817,1)</f>
        <v>78</v>
      </c>
      <c r="L97" s="70"/>
      <c r="M97" s="63">
        <f>ROW(N90)</f>
        <v>90</v>
      </c>
    </row>
    <row r="98" spans="1:13" s="71" customFormat="1" ht="12.75">
      <c r="A98" s="63">
        <f>ROW(C20)</f>
        <v>20</v>
      </c>
      <c r="B98" s="64">
        <v>71</v>
      </c>
      <c r="C98" s="65" t="s">
        <v>192</v>
      </c>
      <c r="D98" s="66" t="s">
        <v>36</v>
      </c>
      <c r="E98" s="66" t="s">
        <v>67</v>
      </c>
      <c r="F98" s="67">
        <v>1969</v>
      </c>
      <c r="G98" s="68" t="str">
        <f>VLOOKUP(F98,'RN HZM'!$A$1:$B$123,2,0)</f>
        <v>MB</v>
      </c>
      <c r="H98" s="69">
        <f>VLOOKUP(B98,Stopky!$B$4:$C$1083,2,0)</f>
        <v>0.037175925925925925</v>
      </c>
      <c r="I98" s="69"/>
      <c r="J98" s="69">
        <f>H98/$H$5</f>
        <v>0.0035137926205979133</v>
      </c>
      <c r="K98" s="64">
        <f>RANK(H98,'Zadani_bezcu HZ + P'!$H$1:H$859,1)</f>
        <v>84</v>
      </c>
      <c r="L98" s="70"/>
      <c r="M98" s="63">
        <f>ROW(N91)</f>
        <v>91</v>
      </c>
    </row>
    <row r="99" spans="1:13" s="71" customFormat="1" ht="12.75">
      <c r="A99" s="63">
        <f>ROW(C21)</f>
        <v>21</v>
      </c>
      <c r="B99" s="64">
        <v>91</v>
      </c>
      <c r="C99" s="65" t="s">
        <v>193</v>
      </c>
      <c r="D99" s="66" t="s">
        <v>22</v>
      </c>
      <c r="E99" s="66" t="s">
        <v>60</v>
      </c>
      <c r="F99" s="67">
        <v>1966</v>
      </c>
      <c r="G99" s="68" t="str">
        <f>VLOOKUP(F99,'RN HZM'!$A$1:$B$123,2,0)</f>
        <v>MB</v>
      </c>
      <c r="H99" s="69">
        <f>VLOOKUP(B99,Stopky!$B$4:$C$1083,2,0)</f>
        <v>0.03743055555555556</v>
      </c>
      <c r="I99" s="69"/>
      <c r="J99" s="69">
        <f>H99/$H$5</f>
        <v>0.003537859693341735</v>
      </c>
      <c r="K99" s="64">
        <f>RANK(H99,'Zadani_bezcu HZ + P'!$H$1:H$841,1)</f>
        <v>89</v>
      </c>
      <c r="L99" s="70"/>
      <c r="M99" s="63">
        <f>ROW(N92)</f>
        <v>92</v>
      </c>
    </row>
    <row r="100" spans="1:13" s="71" customFormat="1" ht="12.75">
      <c r="A100" s="63">
        <f>ROW(C22)</f>
        <v>22</v>
      </c>
      <c r="B100" s="64">
        <v>31</v>
      </c>
      <c r="C100" s="65" t="s">
        <v>93</v>
      </c>
      <c r="D100" s="66" t="s">
        <v>29</v>
      </c>
      <c r="E100" s="66" t="s">
        <v>78</v>
      </c>
      <c r="F100" s="67">
        <v>1964</v>
      </c>
      <c r="G100" s="68" t="str">
        <f>VLOOKUP(F100,'RN HZM'!$A$1:$B$123,2,0)</f>
        <v>MB</v>
      </c>
      <c r="H100" s="69">
        <f>VLOOKUP(B100,Stopky!$B$4:$C$1083,2,0)</f>
        <v>0.03988425925925926</v>
      </c>
      <c r="I100" s="69"/>
      <c r="J100" s="69">
        <f>H100/$H$5</f>
        <v>0.003769778757964013</v>
      </c>
      <c r="K100" s="64">
        <f>RANK(H100,'Zadani_bezcu HZ + P'!$H$1:H$841,1)</f>
        <v>97</v>
      </c>
      <c r="L100" s="70"/>
      <c r="M100" s="63">
        <f>ROW(N93)</f>
        <v>93</v>
      </c>
    </row>
    <row r="101" spans="1:13" s="71" customFormat="1" ht="12.75">
      <c r="A101" s="63">
        <f>ROW(C23)</f>
        <v>23</v>
      </c>
      <c r="B101" s="64">
        <v>64</v>
      </c>
      <c r="C101" s="65" t="s">
        <v>194</v>
      </c>
      <c r="D101" s="66" t="s">
        <v>29</v>
      </c>
      <c r="E101" s="66" t="s">
        <v>195</v>
      </c>
      <c r="F101" s="67">
        <v>1967</v>
      </c>
      <c r="G101" s="68" t="str">
        <f>VLOOKUP(F101,'RN HZM'!$A$1:$B$123,2,0)</f>
        <v>MB</v>
      </c>
      <c r="H101" s="69">
        <f>VLOOKUP(B101,Stopky!$B$4:$C$1083,2,0)</f>
        <v>0.043738425925925924</v>
      </c>
      <c r="I101" s="69"/>
      <c r="J101" s="69">
        <f>H101/$H$5</f>
        <v>0.004134066722677308</v>
      </c>
      <c r="K101" s="64">
        <f>RANK(H101,'Zadani_bezcu HZ + P'!$H$1:H$859,1)</f>
        <v>114</v>
      </c>
      <c r="L101" s="70"/>
      <c r="M101" s="63">
        <f>ROW(N94)</f>
        <v>94</v>
      </c>
    </row>
    <row r="102" spans="1:13" s="71" customFormat="1" ht="12.75">
      <c r="A102" s="63">
        <f>ROW(C24)</f>
        <v>24</v>
      </c>
      <c r="B102" s="64">
        <v>114</v>
      </c>
      <c r="C102" s="65" t="s">
        <v>39</v>
      </c>
      <c r="D102" s="66" t="s">
        <v>164</v>
      </c>
      <c r="E102" s="66" t="s">
        <v>70</v>
      </c>
      <c r="F102" s="67">
        <v>1970</v>
      </c>
      <c r="G102" s="68" t="str">
        <f>VLOOKUP(F102,'RN HZM'!$A$1:$B$123,2,0)</f>
        <v>MB</v>
      </c>
      <c r="H102" s="69">
        <f>VLOOKUP(B102,Stopky!$B$4:$C$1083,2,0)</f>
        <v>0.04428240740740741</v>
      </c>
      <c r="I102" s="69"/>
      <c r="J102" s="69">
        <f>H102/$H$5</f>
        <v>0.004185482741720927</v>
      </c>
      <c r="K102" s="64">
        <f>RANK(H102,'Zadani_bezcu HZ + P'!$H$1:H$841,1)</f>
        <v>116</v>
      </c>
      <c r="L102" s="70"/>
      <c r="M102" s="63">
        <f>ROW(N95)</f>
        <v>95</v>
      </c>
    </row>
    <row r="103" spans="1:13" s="80" customFormat="1" ht="12.75">
      <c r="A103" s="72"/>
      <c r="B103" s="73"/>
      <c r="C103" s="74"/>
      <c r="D103" s="75"/>
      <c r="E103" s="75"/>
      <c r="F103" s="76"/>
      <c r="G103" s="77"/>
      <c r="H103" s="78"/>
      <c r="I103" s="78"/>
      <c r="J103" s="78"/>
      <c r="K103" s="73"/>
      <c r="L103" s="79"/>
      <c r="M103" s="72"/>
    </row>
    <row r="104" spans="1:13" s="71" customFormat="1" ht="12.75">
      <c r="A104" s="63">
        <f>ROW(C1)</f>
        <v>1</v>
      </c>
      <c r="B104" s="64">
        <v>21</v>
      </c>
      <c r="C104" s="65" t="s">
        <v>196</v>
      </c>
      <c r="D104" s="66" t="s">
        <v>69</v>
      </c>
      <c r="E104" s="66" t="s">
        <v>197</v>
      </c>
      <c r="F104" s="67">
        <v>1960</v>
      </c>
      <c r="G104" s="68" t="str">
        <f>VLOOKUP(F104,'RN HZM'!$A$1:$B$123,2,0)</f>
        <v>MC</v>
      </c>
      <c r="H104" s="69">
        <f>VLOOKUP(B104,Stopky!$B$4:$C$1083,2,0)</f>
        <v>0.025787037037037035</v>
      </c>
      <c r="I104" s="69"/>
      <c r="J104" s="69">
        <f>H104/$H$5</f>
        <v>0.002437338094237905</v>
      </c>
      <c r="K104" s="64">
        <f>RANK(H104,'Zadani_bezcu HZ + P'!$H$1:H$841,1)</f>
        <v>4</v>
      </c>
      <c r="L104" s="70"/>
      <c r="M104" s="63">
        <f>ROW(N96)</f>
        <v>96</v>
      </c>
    </row>
    <row r="105" spans="1:13" s="71" customFormat="1" ht="12.75">
      <c r="A105" s="63">
        <f>ROW(C2)</f>
        <v>2</v>
      </c>
      <c r="B105" s="64">
        <v>35</v>
      </c>
      <c r="C105" s="65" t="s">
        <v>198</v>
      </c>
      <c r="D105" s="66" t="s">
        <v>199</v>
      </c>
      <c r="E105" s="66" t="s">
        <v>200</v>
      </c>
      <c r="F105" s="67">
        <v>1961</v>
      </c>
      <c r="G105" s="68" t="str">
        <f>VLOOKUP(F105,'RN HZM'!$A$1:$B$123,2,0)</f>
        <v>MC</v>
      </c>
      <c r="H105" s="69">
        <f>VLOOKUP(B105,Stopky!$B$4:$C$1083,2,0)</f>
        <v>0.03295138888888889</v>
      </c>
      <c r="I105" s="69"/>
      <c r="J105" s="69">
        <f>H105/$H$5</f>
        <v>0.003114498004620878</v>
      </c>
      <c r="K105" s="64">
        <f>RANK(H105,'Zadani_bezcu HZ + P'!$H$1:H$841,1)</f>
        <v>38</v>
      </c>
      <c r="L105" s="70"/>
      <c r="M105" s="63">
        <f>ROW(N97)</f>
        <v>97</v>
      </c>
    </row>
    <row r="106" spans="1:13" s="71" customFormat="1" ht="12.75">
      <c r="A106" s="63">
        <f>ROW(C3)</f>
        <v>3</v>
      </c>
      <c r="B106" s="64">
        <v>101</v>
      </c>
      <c r="C106" s="65" t="s">
        <v>201</v>
      </c>
      <c r="D106" s="66" t="s">
        <v>29</v>
      </c>
      <c r="E106" s="66" t="s">
        <v>202</v>
      </c>
      <c r="F106" s="67">
        <v>1963</v>
      </c>
      <c r="G106" s="68" t="str">
        <f>VLOOKUP(F106,'RN HZM'!$A$1:$B$123,2,0)</f>
        <v>MC</v>
      </c>
      <c r="H106" s="69">
        <f>VLOOKUP(B106,Stopky!$B$4:$C$1083,2,0)</f>
        <v>0.033796296296296297</v>
      </c>
      <c r="I106" s="69"/>
      <c r="J106" s="69">
        <f>H106/$H$5</f>
        <v>0.003194356927816285</v>
      </c>
      <c r="K106" s="64">
        <f>RANK(H106,'Zadani_bezcu HZ + P'!$H$1:H$829,1)</f>
        <v>50</v>
      </c>
      <c r="L106" s="70"/>
      <c r="M106" s="63">
        <f>ROW(N98)</f>
        <v>98</v>
      </c>
    </row>
    <row r="107" spans="1:13" s="71" customFormat="1" ht="12.75">
      <c r="A107" s="63">
        <f>ROW(C4)</f>
        <v>4</v>
      </c>
      <c r="B107" s="64">
        <v>66</v>
      </c>
      <c r="C107" s="65" t="s">
        <v>95</v>
      </c>
      <c r="D107" s="66" t="s">
        <v>203</v>
      </c>
      <c r="E107" s="66" t="s">
        <v>136</v>
      </c>
      <c r="F107" s="67">
        <v>1958</v>
      </c>
      <c r="G107" s="68" t="str">
        <f>VLOOKUP(F107,'RN HZM'!$A$1:$B$123,2,0)</f>
        <v>MC</v>
      </c>
      <c r="H107" s="69">
        <f>VLOOKUP(B107,Stopky!$B$4:$C$1083,2,0)</f>
        <v>0.0340625</v>
      </c>
      <c r="I107" s="69"/>
      <c r="J107" s="69">
        <f>H107/$H$5</f>
        <v>0.0032195179584120987</v>
      </c>
      <c r="K107" s="64">
        <f>RANK(H107,'Zadani_bezcu HZ + P'!$H$1:H$859,1)</f>
        <v>51</v>
      </c>
      <c r="L107" s="70"/>
      <c r="M107" s="63">
        <f>ROW(N99)</f>
        <v>99</v>
      </c>
    </row>
    <row r="108" spans="1:13" s="71" customFormat="1" ht="12.75">
      <c r="A108" s="63">
        <f>ROW(C5)</f>
        <v>5</v>
      </c>
      <c r="B108" s="64">
        <v>59</v>
      </c>
      <c r="C108" s="65" t="s">
        <v>114</v>
      </c>
      <c r="D108" s="66" t="s">
        <v>162</v>
      </c>
      <c r="E108" s="66" t="s">
        <v>204</v>
      </c>
      <c r="F108" s="67">
        <v>1963</v>
      </c>
      <c r="G108" s="68" t="str">
        <f>VLOOKUP(F108,'RN HZM'!$A$1:$B$123,2,0)</f>
        <v>MC</v>
      </c>
      <c r="H108" s="69">
        <f>VLOOKUP(B108,Stopky!$B$4:$C$1083,2,0)</f>
        <v>0.03450231481481481</v>
      </c>
      <c r="I108" s="69"/>
      <c r="J108" s="69">
        <f>H108/$H$5</f>
        <v>0.0032610883567877895</v>
      </c>
      <c r="K108" s="64">
        <f>RANK(H108,'Zadani_bezcu HZ + P'!$H$1:H$841,1)</f>
        <v>57</v>
      </c>
      <c r="L108" s="70"/>
      <c r="M108" s="63">
        <f>ROW(N100)</f>
        <v>100</v>
      </c>
    </row>
    <row r="109" spans="1:13" s="71" customFormat="1" ht="12.75">
      <c r="A109" s="63">
        <f>ROW(C6)</f>
        <v>6</v>
      </c>
      <c r="B109" s="64">
        <v>150</v>
      </c>
      <c r="C109" s="65" t="s">
        <v>77</v>
      </c>
      <c r="D109" s="66" t="s">
        <v>22</v>
      </c>
      <c r="E109" s="66" t="s">
        <v>78</v>
      </c>
      <c r="F109" s="67">
        <v>1963</v>
      </c>
      <c r="G109" s="68" t="str">
        <f>VLOOKUP(F109,'RN HZM'!$A$1:$B$123,2,0)</f>
        <v>MC</v>
      </c>
      <c r="H109" s="69">
        <f>VLOOKUP(B109,Stopky!$B$4:$C$1083,2,0)</f>
        <v>0.03581018518518519</v>
      </c>
      <c r="I109" s="69"/>
      <c r="J109" s="69">
        <f>H109/$H$5</f>
        <v>0.0033847055940628723</v>
      </c>
      <c r="K109" s="64">
        <f>RANK(H109,'Zadani_bezcu HZ + P'!$H$1:H$805,1)</f>
        <v>72</v>
      </c>
      <c r="L109" s="70"/>
      <c r="M109" s="63">
        <f>ROW(N101)</f>
        <v>101</v>
      </c>
    </row>
    <row r="110" spans="1:13" s="71" customFormat="1" ht="12.75">
      <c r="A110" s="63">
        <f>ROW(C7)</f>
        <v>7</v>
      </c>
      <c r="B110" s="64">
        <v>98</v>
      </c>
      <c r="C110" s="65" t="s">
        <v>205</v>
      </c>
      <c r="D110" s="66" t="s">
        <v>91</v>
      </c>
      <c r="E110" s="66" t="s">
        <v>206</v>
      </c>
      <c r="F110" s="67">
        <v>1958</v>
      </c>
      <c r="G110" s="68" t="str">
        <f>VLOOKUP(F110,'RN HZM'!$A$1:$B$123,2,0)</f>
        <v>MC</v>
      </c>
      <c r="H110" s="69">
        <f>VLOOKUP(B110,Stopky!$B$4:$C$1083,2,0)</f>
        <v>0.036863425925925924</v>
      </c>
      <c r="I110" s="69"/>
      <c r="J110" s="69">
        <f>H110/$H$5</f>
        <v>0.0034842557585941327</v>
      </c>
      <c r="K110" s="64">
        <f>RANK(H110,'Zadani_bezcu HZ + P'!$H$1:H$829,1)</f>
        <v>82</v>
      </c>
      <c r="L110" s="70"/>
      <c r="M110" s="63">
        <f>ROW(N102)</f>
        <v>102</v>
      </c>
    </row>
    <row r="111" spans="1:13" s="71" customFormat="1" ht="12.75">
      <c r="A111" s="63">
        <f>ROW(C8)</f>
        <v>8</v>
      </c>
      <c r="B111" s="64">
        <v>65</v>
      </c>
      <c r="C111" s="65" t="s">
        <v>207</v>
      </c>
      <c r="D111" s="66" t="s">
        <v>208</v>
      </c>
      <c r="E111" s="66" t="s">
        <v>209</v>
      </c>
      <c r="F111" s="67">
        <v>1961</v>
      </c>
      <c r="G111" s="68" t="str">
        <f>VLOOKUP(F111,'RN HZM'!$A$1:$B$123,2,0)</f>
        <v>MC</v>
      </c>
      <c r="H111" s="69">
        <f>VLOOKUP(B111,Stopky!$B$4:$C$1083,2,0)</f>
        <v>0.037314814814814815</v>
      </c>
      <c r="I111" s="69"/>
      <c r="J111" s="69">
        <f>H111/$H$5</f>
        <v>0.003526920114821816</v>
      </c>
      <c r="K111" s="64">
        <f>RANK(H111,'Zadani_bezcu HZ + P'!$H$1:H$859,1)</f>
        <v>86</v>
      </c>
      <c r="L111" s="70"/>
      <c r="M111" s="63">
        <f>ROW(N103)</f>
        <v>103</v>
      </c>
    </row>
    <row r="112" spans="1:13" s="71" customFormat="1" ht="12.75">
      <c r="A112" s="63">
        <f>ROW(C9)</f>
        <v>9</v>
      </c>
      <c r="B112" s="64">
        <v>39</v>
      </c>
      <c r="C112" s="65" t="s">
        <v>210</v>
      </c>
      <c r="D112" s="66" t="s">
        <v>29</v>
      </c>
      <c r="E112" s="66" t="s">
        <v>25</v>
      </c>
      <c r="F112" s="67">
        <v>1959</v>
      </c>
      <c r="G112" s="68" t="str">
        <f>VLOOKUP(F112,'RN HZM'!$A$1:$B$123,2,0)</f>
        <v>MC</v>
      </c>
      <c r="H112" s="69">
        <f>VLOOKUP(B112,Stopky!$B$4:$C$1083,2,0)</f>
        <v>0.038252314814814815</v>
      </c>
      <c r="I112" s="69"/>
      <c r="J112" s="69">
        <f>H112/$H$5</f>
        <v>0.0036155307008331585</v>
      </c>
      <c r="K112" s="64">
        <f>RANK(H112,'Zadani_bezcu HZ + P'!$H$1:H$841,1)</f>
        <v>92</v>
      </c>
      <c r="L112" s="70"/>
      <c r="M112" s="63">
        <f>ROW(N104)</f>
        <v>104</v>
      </c>
    </row>
    <row r="113" spans="1:13" s="71" customFormat="1" ht="12.75">
      <c r="A113" s="63">
        <f>ROW(C10)</f>
        <v>10</v>
      </c>
      <c r="B113" s="64">
        <v>284</v>
      </c>
      <c r="C113" s="65" t="s">
        <v>211</v>
      </c>
      <c r="D113" s="66" t="s">
        <v>212</v>
      </c>
      <c r="E113" s="66" t="s">
        <v>213</v>
      </c>
      <c r="F113" s="67">
        <v>1958</v>
      </c>
      <c r="G113" s="68" t="str">
        <f>VLOOKUP(F113,'RN HZM'!$A$1:$B$123,2,0)</f>
        <v>MC</v>
      </c>
      <c r="H113" s="69">
        <f>VLOOKUP(B113,Stopky!$B$4:$C$1083,2,0)</f>
        <v>0.03962962962962963</v>
      </c>
      <c r="I113" s="69"/>
      <c r="J113" s="69">
        <f>H113/$H$5</f>
        <v>0.0037457116852201923</v>
      </c>
      <c r="K113" s="64">
        <f>RANK(H113,'Zadani_bezcu HZ + P'!$H$1:H$805,1)</f>
        <v>95</v>
      </c>
      <c r="L113" s="70"/>
      <c r="M113" s="63">
        <f>ROW(N105)</f>
        <v>105</v>
      </c>
    </row>
    <row r="114" spans="1:13" s="71" customFormat="1" ht="12.75">
      <c r="A114" s="63">
        <f>ROW(C11)</f>
        <v>11</v>
      </c>
      <c r="B114" s="64">
        <v>73</v>
      </c>
      <c r="C114" s="65" t="s">
        <v>73</v>
      </c>
      <c r="D114" s="66" t="s">
        <v>214</v>
      </c>
      <c r="E114" s="66" t="s">
        <v>70</v>
      </c>
      <c r="F114" s="67">
        <v>1963</v>
      </c>
      <c r="G114" s="68" t="str">
        <f>VLOOKUP(F114,'RN HZM'!$A$1:$B$123,2,0)</f>
        <v>MC</v>
      </c>
      <c r="H114" s="69">
        <f>VLOOKUP(B114,Stopky!$B$4:$C$1083,2,0)</f>
        <v>0.042708333333333334</v>
      </c>
      <c r="I114" s="69"/>
      <c r="J114" s="69">
        <f>H114/$H$5</f>
        <v>0.004036704473850032</v>
      </c>
      <c r="K114" s="64">
        <f>RANK(H114,'Zadani_bezcu HZ + P'!$H$1:H$859,1)</f>
        <v>105</v>
      </c>
      <c r="L114" s="70"/>
      <c r="M114" s="63">
        <f>ROW(N106)</f>
        <v>106</v>
      </c>
    </row>
    <row r="115" spans="1:13" s="71" customFormat="1" ht="12.75">
      <c r="A115" s="63">
        <f>ROW(C12)</f>
        <v>12</v>
      </c>
      <c r="B115" s="64">
        <v>104</v>
      </c>
      <c r="C115" s="65" t="s">
        <v>215</v>
      </c>
      <c r="D115" s="66" t="s">
        <v>51</v>
      </c>
      <c r="E115" s="66" t="s">
        <v>20</v>
      </c>
      <c r="F115" s="67">
        <v>1955</v>
      </c>
      <c r="G115" s="68" t="str">
        <f>VLOOKUP(F115,'RN HZM'!$A$1:$B$123,2,0)</f>
        <v>MC</v>
      </c>
      <c r="H115" s="69">
        <f>VLOOKUP(B115,Stopky!$B$4:$C$1083,2,0)</f>
        <v>0.04289351851851852</v>
      </c>
      <c r="I115" s="69"/>
      <c r="J115" s="69">
        <f>H115/$H$5</f>
        <v>0.0040542077994819015</v>
      </c>
      <c r="K115" s="64">
        <f>RANK(H115,'Zadani_bezcu HZ + P'!$H$1:H$829,1)</f>
        <v>107</v>
      </c>
      <c r="L115" s="70"/>
      <c r="M115" s="63">
        <f>ROW(N107)</f>
        <v>107</v>
      </c>
    </row>
    <row r="116" spans="1:13" s="71" customFormat="1" ht="12.75">
      <c r="A116" s="63">
        <f>ROW(C13)</f>
        <v>13</v>
      </c>
      <c r="B116" s="64">
        <v>140</v>
      </c>
      <c r="C116" s="65" t="s">
        <v>216</v>
      </c>
      <c r="D116" s="66" t="s">
        <v>69</v>
      </c>
      <c r="E116" s="66" t="s">
        <v>217</v>
      </c>
      <c r="F116" s="67">
        <v>1956</v>
      </c>
      <c r="G116" s="68" t="str">
        <f>VLOOKUP(F116,'RN HZM'!$A$1:$B$123,2,0)</f>
        <v>MC</v>
      </c>
      <c r="H116" s="69">
        <f>VLOOKUP(B116,Stopky!$B$4:$C$1083,2,0)</f>
        <v>0.04594907407407407</v>
      </c>
      <c r="I116" s="69"/>
      <c r="J116" s="69">
        <f>H116/$H$5</f>
        <v>0.004343012672407757</v>
      </c>
      <c r="K116" s="64">
        <f>RANK(H116,'Zadani_bezcu HZ + P'!$H$1:H$817,1)</f>
        <v>118</v>
      </c>
      <c r="L116" s="70"/>
      <c r="M116" s="63">
        <f>ROW(N108)</f>
        <v>108</v>
      </c>
    </row>
    <row r="117" spans="1:13" s="71" customFormat="1" ht="12.75">
      <c r="A117" s="63">
        <f>ROW(C14)</f>
        <v>14</v>
      </c>
      <c r="B117" s="64">
        <v>119</v>
      </c>
      <c r="C117" s="65" t="s">
        <v>218</v>
      </c>
      <c r="D117" s="66" t="s">
        <v>115</v>
      </c>
      <c r="E117" s="66" t="s">
        <v>219</v>
      </c>
      <c r="F117" s="67">
        <v>1963</v>
      </c>
      <c r="G117" s="68" t="str">
        <f>VLOOKUP(F117,'RN HZM'!$A$1:$B$123,2,0)</f>
        <v>MC</v>
      </c>
      <c r="H117" s="69">
        <f>VLOOKUP(B117,Stopky!$B$4:$C$1083,2,0)</f>
        <v>0.046342592592592595</v>
      </c>
      <c r="I117" s="69"/>
      <c r="J117" s="69">
        <f>H117/$H$5</f>
        <v>0.004380207239375482</v>
      </c>
      <c r="K117" s="64">
        <f>RANK(H117,'Zadani_bezcu HZ + P'!$H$1:H$841,1)</f>
        <v>120</v>
      </c>
      <c r="L117" s="70"/>
      <c r="M117" s="63">
        <f>ROW(N109)</f>
        <v>109</v>
      </c>
    </row>
    <row r="118" spans="1:13" s="71" customFormat="1" ht="12.75">
      <c r="A118" s="63">
        <f>ROW(C15)</f>
        <v>15</v>
      </c>
      <c r="B118" s="64">
        <v>67</v>
      </c>
      <c r="C118" s="65" t="s">
        <v>220</v>
      </c>
      <c r="D118" s="66" t="s">
        <v>221</v>
      </c>
      <c r="E118" s="66" t="s">
        <v>222</v>
      </c>
      <c r="F118" s="67">
        <v>1958</v>
      </c>
      <c r="G118" s="68" t="str">
        <f>VLOOKUP(F118,'RN HZM'!$A$1:$B$123,2,0)</f>
        <v>MC</v>
      </c>
      <c r="H118" s="69">
        <f>VLOOKUP(B118,Stopky!$B$4:$C$1083,2,0)</f>
        <v>0.050138888888888886</v>
      </c>
      <c r="I118" s="69"/>
      <c r="J118" s="69">
        <f>H118/$H$5</f>
        <v>0.004739025414828817</v>
      </c>
      <c r="K118" s="64">
        <f>RANK(H118,'Zadani_bezcu HZ + P'!$H$1:H$859,1)</f>
        <v>130</v>
      </c>
      <c r="L118" s="70"/>
      <c r="M118" s="63">
        <f>ROW(N110)</f>
        <v>110</v>
      </c>
    </row>
    <row r="119" spans="1:13" s="80" customFormat="1" ht="12.75">
      <c r="A119" s="72"/>
      <c r="B119" s="73"/>
      <c r="C119" s="74"/>
      <c r="D119" s="75"/>
      <c r="E119" s="75"/>
      <c r="F119" s="76"/>
      <c r="G119" s="77"/>
      <c r="H119" s="78"/>
      <c r="I119" s="78"/>
      <c r="J119" s="78"/>
      <c r="K119" s="73"/>
      <c r="L119" s="79"/>
      <c r="M119" s="72"/>
    </row>
    <row r="120" spans="1:13" s="71" customFormat="1" ht="12.75">
      <c r="A120" s="63">
        <f>ROW(C1)</f>
        <v>1</v>
      </c>
      <c r="B120" s="64">
        <v>4</v>
      </c>
      <c r="C120" s="65" t="s">
        <v>223</v>
      </c>
      <c r="D120" s="66" t="s">
        <v>224</v>
      </c>
      <c r="E120" s="66" t="s">
        <v>47</v>
      </c>
      <c r="F120" s="67">
        <v>1950</v>
      </c>
      <c r="G120" s="68" t="str">
        <f>VLOOKUP(F120,'RN HZM'!$A$1:$B$123,2,0)</f>
        <v>MD</v>
      </c>
      <c r="H120" s="69">
        <f>VLOOKUP(B120,Stopky!$B$4:$C$1083,2,0)</f>
        <v>0.03214120370370371</v>
      </c>
      <c r="I120" s="69"/>
      <c r="J120" s="69">
        <f>H120/$H$5</f>
        <v>0.0030379209549814467</v>
      </c>
      <c r="K120" s="64">
        <f>RANK(H120,'Zadani_bezcu HZ + P'!$H$1:H$805,1)</f>
        <v>32</v>
      </c>
      <c r="L120" s="70"/>
      <c r="M120" s="63">
        <f>ROW(N111)</f>
        <v>111</v>
      </c>
    </row>
    <row r="121" spans="1:13" s="71" customFormat="1" ht="12.75">
      <c r="A121" s="63">
        <f>ROW(C2)</f>
        <v>2</v>
      </c>
      <c r="B121" s="64">
        <v>9</v>
      </c>
      <c r="C121" s="65" t="s">
        <v>225</v>
      </c>
      <c r="D121" s="66" t="s">
        <v>22</v>
      </c>
      <c r="E121" s="66" t="s">
        <v>20</v>
      </c>
      <c r="F121" s="67">
        <v>1949</v>
      </c>
      <c r="G121" s="68" t="str">
        <f>VLOOKUP(F121,'RN HZM'!$A$1:$B$123,2,0)</f>
        <v>MD</v>
      </c>
      <c r="H121" s="69">
        <f>VLOOKUP(B121,Stopky!$B$4:$C$1083,2,0)</f>
        <v>0.03232638888888889</v>
      </c>
      <c r="I121" s="69"/>
      <c r="J121" s="69">
        <f>H121/$H$5</f>
        <v>0.0030554242806133166</v>
      </c>
      <c r="K121" s="64">
        <f>RANK(H121,'Zadani_bezcu HZ + P'!$H$1:H$841,1)</f>
        <v>34</v>
      </c>
      <c r="L121" s="70"/>
      <c r="M121" s="63">
        <f>ROW(N112)</f>
        <v>112</v>
      </c>
    </row>
    <row r="122" spans="1:13" s="71" customFormat="1" ht="12.75">
      <c r="A122" s="63">
        <f>ROW(C3)</f>
        <v>3</v>
      </c>
      <c r="B122" s="64">
        <v>54</v>
      </c>
      <c r="C122" s="65" t="s">
        <v>226</v>
      </c>
      <c r="D122" s="66" t="s">
        <v>227</v>
      </c>
      <c r="E122" s="66" t="s">
        <v>20</v>
      </c>
      <c r="F122" s="67">
        <v>1952</v>
      </c>
      <c r="G122" s="68" t="str">
        <f>VLOOKUP(F122,'RN HZM'!$A$1:$B$123,2,0)</f>
        <v>MD</v>
      </c>
      <c r="H122" s="69">
        <f>VLOOKUP(B122,Stopky!$B$4:$C$1083,2,0)</f>
        <v>0.03695601851851852</v>
      </c>
      <c r="I122" s="69"/>
      <c r="J122" s="69">
        <f>H122/$H$5</f>
        <v>0.003493007421410068</v>
      </c>
      <c r="K122" s="64">
        <f>RANK(H122,'Zadani_bezcu HZ + P'!$H$1:H$841,1)</f>
        <v>83</v>
      </c>
      <c r="L122" s="70"/>
      <c r="M122" s="63">
        <f>ROW(N113)</f>
        <v>113</v>
      </c>
    </row>
    <row r="123" spans="1:13" s="71" customFormat="1" ht="12.75">
      <c r="A123" s="63">
        <f>ROW(C4)</f>
        <v>4</v>
      </c>
      <c r="B123" s="64">
        <v>280</v>
      </c>
      <c r="C123" s="65" t="s">
        <v>228</v>
      </c>
      <c r="D123" s="66" t="s">
        <v>22</v>
      </c>
      <c r="E123" s="66" t="s">
        <v>78</v>
      </c>
      <c r="F123" s="67">
        <v>1951</v>
      </c>
      <c r="G123" s="68" t="str">
        <f>VLOOKUP(F123,'RN HZM'!$A$1:$B$123,2,0)</f>
        <v>MD</v>
      </c>
      <c r="H123" s="69">
        <f>VLOOKUP(B123,Stopky!$B$4:$C$1083,2,0)</f>
        <v>0.03732638888888889</v>
      </c>
      <c r="I123" s="69"/>
      <c r="J123" s="69">
        <f>H123/$H$5</f>
        <v>0.003528014072673808</v>
      </c>
      <c r="K123" s="64">
        <f>RANK(H123,'Zadani_bezcu HZ + P'!$H$1:H$805,1)</f>
        <v>87</v>
      </c>
      <c r="L123" s="70"/>
      <c r="M123" s="63">
        <f>ROW(N114)</f>
        <v>114</v>
      </c>
    </row>
    <row r="124" spans="1:13" s="71" customFormat="1" ht="12.75">
      <c r="A124" s="63">
        <f>ROW(C5)</f>
        <v>5</v>
      </c>
      <c r="B124" s="64">
        <v>13</v>
      </c>
      <c r="C124" s="65" t="s">
        <v>229</v>
      </c>
      <c r="D124" s="66" t="s">
        <v>97</v>
      </c>
      <c r="E124" s="66" t="s">
        <v>230</v>
      </c>
      <c r="F124" s="67">
        <v>1947</v>
      </c>
      <c r="G124" s="68" t="str">
        <f>VLOOKUP(F124,'RN HZM'!$A$1:$B$123,2,0)</f>
        <v>MD</v>
      </c>
      <c r="H124" s="69">
        <f>VLOOKUP(B124,Stopky!$B$4:$C$1083,2,0)</f>
        <v>0.038078703703703705</v>
      </c>
      <c r="I124" s="69"/>
      <c r="J124" s="69">
        <f>H124/$H$5</f>
        <v>0.00359912133305328</v>
      </c>
      <c r="K124" s="64">
        <f>RANK(H124,'Zadani_bezcu HZ + P'!$H$1:H$841,1)</f>
        <v>91</v>
      </c>
      <c r="L124" s="70"/>
      <c r="M124" s="63">
        <f>ROW(N115)</f>
        <v>115</v>
      </c>
    </row>
    <row r="125" spans="1:13" s="71" customFormat="1" ht="12.75">
      <c r="A125" s="63">
        <f>ROW(C6)</f>
        <v>6</v>
      </c>
      <c r="B125" s="64">
        <v>99</v>
      </c>
      <c r="C125" s="65" t="s">
        <v>231</v>
      </c>
      <c r="D125" s="66" t="s">
        <v>106</v>
      </c>
      <c r="E125" s="66" t="s">
        <v>232</v>
      </c>
      <c r="F125" s="67">
        <v>1953</v>
      </c>
      <c r="G125" s="68" t="str">
        <f>VLOOKUP(F125,'RN HZM'!$A$1:$B$123,2,0)</f>
        <v>MD</v>
      </c>
      <c r="H125" s="69">
        <f>VLOOKUP(B125,Stopky!$B$4:$C$1083,2,0)</f>
        <v>0.03935185185185185</v>
      </c>
      <c r="I125" s="69"/>
      <c r="J125" s="69">
        <f>H125/$H$5</f>
        <v>0.0037194566967723866</v>
      </c>
      <c r="K125" s="64">
        <f>RANK(H125,'Zadani_bezcu HZ + P'!$H$1:H$829,1)</f>
        <v>94</v>
      </c>
      <c r="L125" s="70"/>
      <c r="M125" s="63">
        <f>ROW(N116)</f>
        <v>116</v>
      </c>
    </row>
    <row r="126" spans="1:13" s="71" customFormat="1" ht="12.75">
      <c r="A126" s="63">
        <f>ROW(C7)</f>
        <v>7</v>
      </c>
      <c r="B126" s="64">
        <v>95</v>
      </c>
      <c r="C126" s="65" t="s">
        <v>233</v>
      </c>
      <c r="D126" s="66" t="s">
        <v>234</v>
      </c>
      <c r="E126" s="66" t="s">
        <v>62</v>
      </c>
      <c r="F126" s="67">
        <v>1950</v>
      </c>
      <c r="G126" s="68" t="str">
        <f>VLOOKUP(F126,'RN HZM'!$A$1:$B$123,2,0)</f>
        <v>MD</v>
      </c>
      <c r="H126" s="69">
        <f>VLOOKUP(B126,Stopky!$B$4:$C$1083,2,0)</f>
        <v>0.04835648148148148</v>
      </c>
      <c r="I126" s="69"/>
      <c r="J126" s="69">
        <f>H126/$H$5</f>
        <v>0.004570555905622068</v>
      </c>
      <c r="K126" s="64">
        <f>RANK(H126,'Zadani_bezcu HZ + P'!$H$1:H$829,1)</f>
        <v>125</v>
      </c>
      <c r="L126" s="70"/>
      <c r="M126" s="63">
        <f>ROW(N117)</f>
        <v>117</v>
      </c>
    </row>
    <row r="127" spans="1:13" s="71" customFormat="1" ht="12.75">
      <c r="A127" s="63">
        <f>ROW(C8)</f>
        <v>8</v>
      </c>
      <c r="B127" s="64">
        <v>22</v>
      </c>
      <c r="C127" s="65" t="s">
        <v>306</v>
      </c>
      <c r="D127" s="66" t="s">
        <v>106</v>
      </c>
      <c r="E127" s="66" t="s">
        <v>70</v>
      </c>
      <c r="F127" s="67">
        <v>1947</v>
      </c>
      <c r="G127" s="68" t="str">
        <f>VLOOKUP(F127,'RN HZM'!$A$1:$B$123,2,0)</f>
        <v>MD</v>
      </c>
      <c r="H127" s="69">
        <f>VLOOKUP(B127,Stopky!$B$4:$C$1083,2,0)</f>
        <v>0.049652777777777775</v>
      </c>
      <c r="I127" s="69"/>
      <c r="J127" s="69">
        <f>H127/$H$5</f>
        <v>0.004693079185045158</v>
      </c>
      <c r="K127" s="64">
        <f>RANK(H127,'Zadani_bezcu HZ + P'!$H$1:H$841,1)</f>
        <v>129</v>
      </c>
      <c r="L127" s="70"/>
      <c r="M127" s="63">
        <f>ROW(N118)</f>
        <v>118</v>
      </c>
    </row>
    <row r="128" spans="1:13" s="80" customFormat="1" ht="12.75">
      <c r="A128" s="72"/>
      <c r="B128" s="73"/>
      <c r="C128" s="74"/>
      <c r="D128" s="75"/>
      <c r="E128" s="75"/>
      <c r="F128" s="76"/>
      <c r="G128" s="77"/>
      <c r="H128" s="78"/>
      <c r="I128" s="78"/>
      <c r="J128" s="78"/>
      <c r="K128" s="73"/>
      <c r="L128" s="79"/>
      <c r="M128" s="72"/>
    </row>
    <row r="129" spans="1:13" s="71" customFormat="1" ht="12.75">
      <c r="A129" s="63">
        <f>ROW(C1)</f>
        <v>1</v>
      </c>
      <c r="B129" s="64">
        <v>36</v>
      </c>
      <c r="C129" s="65" t="s">
        <v>236</v>
      </c>
      <c r="D129" s="66" t="s">
        <v>237</v>
      </c>
      <c r="E129" s="66" t="s">
        <v>238</v>
      </c>
      <c r="F129" s="67">
        <v>1941</v>
      </c>
      <c r="G129" s="68" t="str">
        <f>VLOOKUP(F129,'RN HZM'!$A$1:$B$123,2,0)</f>
        <v>ME</v>
      </c>
      <c r="H129" s="69">
        <f>VLOOKUP(B129,Stopky!$B$4:$C$1083,2,0)</f>
        <v>0.0434837962962963</v>
      </c>
      <c r="I129" s="69"/>
      <c r="J129" s="69">
        <f>H129/$H$5</f>
        <v>0.004109999649933488</v>
      </c>
      <c r="K129" s="64">
        <f>RANK(H129,'Zadani_bezcu HZ + P'!$H$1:H$841,1)</f>
        <v>111</v>
      </c>
      <c r="L129" s="70"/>
      <c r="M129" s="63">
        <f>ROW(N119)</f>
        <v>119</v>
      </c>
    </row>
    <row r="130" spans="1:13" s="71" customFormat="1" ht="12.75">
      <c r="A130" s="63">
        <f>ROW(C2)</f>
        <v>2</v>
      </c>
      <c r="B130" s="64">
        <v>68</v>
      </c>
      <c r="C130" s="65" t="s">
        <v>239</v>
      </c>
      <c r="D130" s="66" t="s">
        <v>240</v>
      </c>
      <c r="E130" s="66" t="s">
        <v>241</v>
      </c>
      <c r="F130" s="67">
        <v>1939</v>
      </c>
      <c r="G130" s="68" t="str">
        <f>VLOOKUP(F130,'RN HZM'!$A$1:$B$123,2,0)</f>
        <v>ME</v>
      </c>
      <c r="H130" s="69">
        <f>VLOOKUP(B130,Stopky!$B$4:$C$1083,2,0)</f>
        <v>0.04542824074074074</v>
      </c>
      <c r="I130" s="69"/>
      <c r="J130" s="69">
        <f>H130/$H$5</f>
        <v>0.004293784569068123</v>
      </c>
      <c r="K130" s="64">
        <f>RANK(H130,'Zadani_bezcu HZ + P'!$H$1:H$859,1)</f>
        <v>117</v>
      </c>
      <c r="L130" s="70"/>
      <c r="M130" s="63">
        <f>ROW(N120)</f>
        <v>120</v>
      </c>
    </row>
    <row r="131" spans="1:13" s="71" customFormat="1" ht="12.75">
      <c r="A131" s="63">
        <f>ROW(C3)</f>
        <v>3</v>
      </c>
      <c r="B131" s="64">
        <v>16</v>
      </c>
      <c r="C131" s="65" t="s">
        <v>242</v>
      </c>
      <c r="D131" s="66" t="s">
        <v>51</v>
      </c>
      <c r="E131" s="66" t="s">
        <v>243</v>
      </c>
      <c r="F131" s="67">
        <v>1935</v>
      </c>
      <c r="G131" s="68" t="str">
        <f>VLOOKUP(F131,'RN HZM'!$A$1:$B$123,2,0)</f>
        <v>ME</v>
      </c>
      <c r="H131" s="69">
        <f>VLOOKUP(B131,Stopky!$B$4:$C$1083,2,0)</f>
        <v>0.04835648148148148</v>
      </c>
      <c r="I131" s="69"/>
      <c r="J131" s="69">
        <f>H131/$H$5</f>
        <v>0.004570555905622068</v>
      </c>
      <c r="K131" s="64">
        <f>RANK(H131,'Zadani_bezcu HZ + P'!$H$1:H$841,1)</f>
        <v>125</v>
      </c>
      <c r="L131" s="70"/>
      <c r="M131" s="63">
        <f>ROW(N121)</f>
        <v>121</v>
      </c>
    </row>
    <row r="132" spans="1:13" s="80" customFormat="1" ht="12.75">
      <c r="A132" s="72"/>
      <c r="B132" s="73"/>
      <c r="C132" s="74"/>
      <c r="D132" s="75"/>
      <c r="E132" s="75"/>
      <c r="F132" s="76"/>
      <c r="G132" s="77"/>
      <c r="H132" s="78"/>
      <c r="I132" s="78"/>
      <c r="J132" s="78"/>
      <c r="K132" s="73"/>
      <c r="L132" s="79"/>
      <c r="M132" s="72"/>
    </row>
    <row r="133" spans="1:13" s="71" customFormat="1" ht="12.75">
      <c r="A133" s="63">
        <f>ROW(C1)</f>
        <v>1</v>
      </c>
      <c r="B133" s="64">
        <v>20</v>
      </c>
      <c r="C133" s="65" t="s">
        <v>244</v>
      </c>
      <c r="D133" s="66" t="s">
        <v>245</v>
      </c>
      <c r="E133" s="66" t="s">
        <v>20</v>
      </c>
      <c r="F133" s="67">
        <v>1996</v>
      </c>
      <c r="G133" s="68" t="str">
        <f>VLOOKUP(F133,'RN HZM'!$A$1:$B$123,2,0)</f>
        <v>MF</v>
      </c>
      <c r="H133" s="69">
        <f>VLOOKUP(B133,Stopky!$B$4:$C$1083,2,0)</f>
        <v>0.02877314814814815</v>
      </c>
      <c r="I133" s="69"/>
      <c r="J133" s="69">
        <f>H133/$H$5</f>
        <v>0.00271957922005181</v>
      </c>
      <c r="K133" s="64">
        <f>RANK(H133,'Zadani_bezcu HZ + P'!$H$1:H$841,1)</f>
        <v>12</v>
      </c>
      <c r="L133" s="70"/>
      <c r="M133" s="63">
        <f>ROW(N122)</f>
        <v>122</v>
      </c>
    </row>
    <row r="134" spans="1:13" s="71" customFormat="1" ht="12.75">
      <c r="A134" s="63">
        <f>ROW(C2)</f>
        <v>2</v>
      </c>
      <c r="B134" s="64">
        <v>28</v>
      </c>
      <c r="C134" s="65" t="s">
        <v>73</v>
      </c>
      <c r="D134" s="66" t="s">
        <v>29</v>
      </c>
      <c r="E134" s="66" t="s">
        <v>70</v>
      </c>
      <c r="F134" s="67">
        <v>1997</v>
      </c>
      <c r="G134" s="68" t="str">
        <f>VLOOKUP(F134,'RN HZM'!$A$1:$B$123,2,0)</f>
        <v>MF</v>
      </c>
      <c r="H134" s="69">
        <f>VLOOKUP(B134,Stopky!$B$4:$C$1083,2,0)</f>
        <v>0.030601851851851852</v>
      </c>
      <c r="I134" s="69"/>
      <c r="J134" s="69">
        <f>H134/$H$5</f>
        <v>0.002892424560666527</v>
      </c>
      <c r="K134" s="64">
        <f>RANK(H134,'Zadani_bezcu HZ + P'!$H$1:H$841,1)</f>
        <v>19</v>
      </c>
      <c r="L134" s="70"/>
      <c r="M134" s="63">
        <f>ROW(N123)</f>
        <v>123</v>
      </c>
    </row>
    <row r="135" spans="1:13" s="71" customFormat="1" ht="12.75">
      <c r="A135" s="63">
        <f>ROW(C3)</f>
        <v>3</v>
      </c>
      <c r="B135" s="64">
        <v>23</v>
      </c>
      <c r="C135" s="65" t="s">
        <v>246</v>
      </c>
      <c r="D135" s="66" t="s">
        <v>22</v>
      </c>
      <c r="E135" s="66" t="s">
        <v>60</v>
      </c>
      <c r="F135" s="67">
        <v>1996</v>
      </c>
      <c r="G135" s="68" t="str">
        <f>VLOOKUP(F135,'RN HZM'!$A$1:$B$123,2,0)</f>
        <v>MF</v>
      </c>
      <c r="H135" s="69">
        <f>VLOOKUP(B135,Stopky!$B$4:$C$1083,2,0)</f>
        <v>0.032268518518518516</v>
      </c>
      <c r="I135" s="69"/>
      <c r="J135" s="69">
        <f>H135/$H$5</f>
        <v>0.003049954491353357</v>
      </c>
      <c r="K135" s="64">
        <f>RANK(H135,'Zadani_bezcu HZ + P'!$H$1:H$841,1)</f>
        <v>33</v>
      </c>
      <c r="L135" s="70"/>
      <c r="M135" s="63">
        <f>ROW(N124)</f>
        <v>124</v>
      </c>
    </row>
    <row r="136" spans="1:13" s="71" customFormat="1" ht="12.75">
      <c r="A136" s="63">
        <f>ROW(C4)</f>
        <v>4</v>
      </c>
      <c r="B136" s="64">
        <v>77</v>
      </c>
      <c r="C136" s="65" t="s">
        <v>144</v>
      </c>
      <c r="D136" s="66" t="s">
        <v>95</v>
      </c>
      <c r="E136" s="66" t="s">
        <v>146</v>
      </c>
      <c r="F136" s="67">
        <v>1998</v>
      </c>
      <c r="G136" s="68" t="str">
        <f>VLOOKUP(F136,'RN HZM'!$A$1:$B$123,2,0)</f>
        <v>MF</v>
      </c>
      <c r="H136" s="69">
        <f>VLOOKUP(B136,Stopky!$B$4:$C$1083,2,0)</f>
        <v>0.03269675925925926</v>
      </c>
      <c r="I136" s="69"/>
      <c r="J136" s="69">
        <f>H136/$H$5</f>
        <v>0.0030904309318770568</v>
      </c>
      <c r="K136" s="64">
        <f>RANK(H136,'Zadani_bezcu HZ + P'!$H$1:H$859,1)</f>
        <v>36</v>
      </c>
      <c r="L136" s="70"/>
      <c r="M136" s="63">
        <f>ROW(N125)</f>
        <v>125</v>
      </c>
    </row>
    <row r="137" spans="1:13" s="71" customFormat="1" ht="12.75">
      <c r="A137" s="63">
        <f>ROW(C5)</f>
        <v>5</v>
      </c>
      <c r="B137" s="64">
        <v>47</v>
      </c>
      <c r="C137" s="65" t="s">
        <v>196</v>
      </c>
      <c r="D137" s="66" t="s">
        <v>29</v>
      </c>
      <c r="E137" s="66" t="s">
        <v>55</v>
      </c>
      <c r="F137" s="67">
        <v>1996</v>
      </c>
      <c r="G137" s="68" t="str">
        <f>VLOOKUP(F137,'RN HZM'!$A$1:$B$123,2,0)</f>
        <v>MF</v>
      </c>
      <c r="H137" s="69">
        <f>VLOOKUP(B137,Stopky!$B$4:$C$1083,2,0)</f>
        <v>0.0328125</v>
      </c>
      <c r="I137" s="69"/>
      <c r="J137" s="69">
        <f>H137/$H$5</f>
        <v>0.0031013705103969755</v>
      </c>
      <c r="K137" s="64">
        <f>RANK(H137,'Zadani_bezcu HZ + P'!$H$1:H$841,1)</f>
        <v>37</v>
      </c>
      <c r="L137" s="70"/>
      <c r="M137" s="63">
        <f>ROW(N126)</f>
        <v>126</v>
      </c>
    </row>
    <row r="138" spans="1:13" s="71" customFormat="1" ht="12.75">
      <c r="A138" s="63">
        <f>ROW(C6)</f>
        <v>6</v>
      </c>
      <c r="B138" s="64">
        <v>43</v>
      </c>
      <c r="C138" s="65" t="s">
        <v>247</v>
      </c>
      <c r="D138" s="66" t="s">
        <v>248</v>
      </c>
      <c r="E138" s="66" t="s">
        <v>60</v>
      </c>
      <c r="F138" s="67">
        <v>2002</v>
      </c>
      <c r="G138" s="68" t="str">
        <f>VLOOKUP(F138,'RN HZM'!$A$1:$B$123,2,0)</f>
        <v>MF</v>
      </c>
      <c r="H138" s="69">
        <f>VLOOKUP(B138,Stopky!$B$4:$C$1083,2,0)</f>
        <v>0.04145833333333333</v>
      </c>
      <c r="I138" s="69"/>
      <c r="J138" s="69">
        <f>H138/$H$5</f>
        <v>0.0039185570258349085</v>
      </c>
      <c r="K138" s="64">
        <f>RANK(H138,'Zadani_bezcu HZ + P'!$H$1:H$841,1)</f>
        <v>103</v>
      </c>
      <c r="L138" s="70"/>
      <c r="M138" s="63">
        <f>ROW(N127)</f>
        <v>127</v>
      </c>
    </row>
    <row r="139" spans="1:13" s="71" customFormat="1" ht="12.75">
      <c r="A139" s="63">
        <f>ROW(C7)</f>
        <v>7</v>
      </c>
      <c r="B139" s="64">
        <v>120</v>
      </c>
      <c r="C139" s="65" t="s">
        <v>250</v>
      </c>
      <c r="D139" s="66" t="s">
        <v>251</v>
      </c>
      <c r="E139" s="66" t="s">
        <v>252</v>
      </c>
      <c r="F139" s="67">
        <v>2001</v>
      </c>
      <c r="G139" s="68" t="str">
        <f>VLOOKUP(F139,'RN HZM'!$A$1:$B$123,2,0)</f>
        <v>MF</v>
      </c>
      <c r="H139" s="69">
        <f>VLOOKUP(B139,Stopky!$B$4:$C$1083,2,0)</f>
        <v>0.043125</v>
      </c>
      <c r="I139" s="69"/>
      <c r="J139" s="69">
        <f>H139/$H$5</f>
        <v>0.004076086956521739</v>
      </c>
      <c r="K139" s="64">
        <f>RANK(H139,'Zadani_bezcu HZ + P'!$H$1:H$841,1)</f>
        <v>108</v>
      </c>
      <c r="L139" s="70"/>
      <c r="M139" s="63">
        <f>ROW(N128)</f>
        <v>128</v>
      </c>
    </row>
    <row r="140" spans="1:13" s="71" customFormat="1" ht="12.75">
      <c r="A140" s="63">
        <f>ROW(C8)</f>
        <v>8</v>
      </c>
      <c r="B140" s="64">
        <v>57</v>
      </c>
      <c r="C140" s="65" t="s">
        <v>253</v>
      </c>
      <c r="D140" s="66" t="s">
        <v>254</v>
      </c>
      <c r="E140" s="66" t="s">
        <v>70</v>
      </c>
      <c r="F140" s="67">
        <v>2000</v>
      </c>
      <c r="G140" s="68" t="str">
        <f>VLOOKUP(F140,'RN HZM'!$A$1:$B$123,2,0)</f>
        <v>MF</v>
      </c>
      <c r="H140" s="69">
        <f>VLOOKUP(B140,Stopky!$B$4:$C$1083,2,0)</f>
        <v>0.043611111111111114</v>
      </c>
      <c r="I140" s="69"/>
      <c r="J140" s="69">
        <f>H140/$H$5</f>
        <v>0.004122033186305398</v>
      </c>
      <c r="K140" s="64">
        <f>RANK(H140,'Zadani_bezcu HZ + P'!$H$1:H$841,1)</f>
        <v>113</v>
      </c>
      <c r="L140" s="70"/>
      <c r="M140" s="63">
        <f>ROW(N129)</f>
        <v>129</v>
      </c>
    </row>
    <row r="141" spans="1:13" s="71" customFormat="1" ht="12.75">
      <c r="A141" s="63">
        <f>ROW(C9)</f>
        <v>9</v>
      </c>
      <c r="B141" s="64">
        <v>61</v>
      </c>
      <c r="C141" s="65" t="s">
        <v>95</v>
      </c>
      <c r="D141" s="66" t="s">
        <v>32</v>
      </c>
      <c r="E141" s="66" t="s">
        <v>136</v>
      </c>
      <c r="F141" s="67">
        <v>1999</v>
      </c>
      <c r="G141" s="68" t="str">
        <f>VLOOKUP(F141,'RN HZM'!$A$1:$B$123,2,0)</f>
        <v>MF</v>
      </c>
      <c r="H141" s="69">
        <f>VLOOKUP(B141,Stopky!$B$4:$C$1083,2,0)</f>
        <v>0.048101851851851854</v>
      </c>
      <c r="I141" s="69"/>
      <c r="J141" s="69">
        <f>H141/$H$5</f>
        <v>0.004546488832878247</v>
      </c>
      <c r="K141" s="64">
        <f>RANK(H141,'Zadani_bezcu HZ + P'!$H$1:H$841,1)</f>
        <v>124</v>
      </c>
      <c r="L141" s="70"/>
      <c r="M141" s="63">
        <f>ROW(N130)</f>
        <v>130</v>
      </c>
    </row>
    <row r="142" spans="1:13" s="71" customFormat="1" ht="12.75">
      <c r="A142" s="63">
        <f>ROW(C10)</f>
        <v>10</v>
      </c>
      <c r="B142" s="64">
        <v>113</v>
      </c>
      <c r="C142" s="65" t="s">
        <v>154</v>
      </c>
      <c r="D142" s="66" t="s">
        <v>24</v>
      </c>
      <c r="E142" s="66" t="s">
        <v>67</v>
      </c>
      <c r="F142" s="67">
        <v>1999</v>
      </c>
      <c r="G142" s="68" t="str">
        <f>VLOOKUP(F142,'RN HZM'!$A$1:$B$123,2,0)</f>
        <v>MF</v>
      </c>
      <c r="H142" s="69">
        <f>VLOOKUP(B142,Stopky!$B$4:$C$1083,2,0)</f>
        <v>0.04849537037037037</v>
      </c>
      <c r="I142" s="69"/>
      <c r="J142" s="69">
        <f>H142/$H$5</f>
        <v>0.00458368339984597</v>
      </c>
      <c r="K142" s="64">
        <f>RANK(H142,'Zadani_bezcu HZ + P'!$H$1:H$841,1)</f>
        <v>127</v>
      </c>
      <c r="L142" s="70"/>
      <c r="M142" s="63">
        <f>ROW(N131)</f>
        <v>131</v>
      </c>
    </row>
    <row r="143" spans="1:13" s="89" customFormat="1" ht="12.75">
      <c r="A143" s="81"/>
      <c r="B143" s="81"/>
      <c r="C143" s="82"/>
      <c r="D143" s="83"/>
      <c r="E143" s="83"/>
      <c r="F143" s="84"/>
      <c r="G143" s="85"/>
      <c r="H143" s="86"/>
      <c r="I143" s="86"/>
      <c r="J143" s="86"/>
      <c r="K143" s="81"/>
      <c r="L143" s="87"/>
      <c r="M143" s="88"/>
    </row>
    <row r="144" spans="1:13" s="71" customFormat="1" ht="12.75">
      <c r="A144" s="63">
        <f>ROW(C1)</f>
        <v>1</v>
      </c>
      <c r="B144" s="64">
        <v>18</v>
      </c>
      <c r="C144" s="65" t="s">
        <v>166</v>
      </c>
      <c r="D144" s="66" t="s">
        <v>255</v>
      </c>
      <c r="E144" s="66" t="s">
        <v>168</v>
      </c>
      <c r="F144" s="67">
        <v>1998</v>
      </c>
      <c r="G144" s="68" t="str">
        <f>VLOOKUP(F144,'RN HZZ'!$A$1:$B$119,2,0)</f>
        <v>ŽA</v>
      </c>
      <c r="H144" s="69"/>
      <c r="I144" s="69">
        <f>VLOOKUP(B144,Stopky!$B$4:$C$1083,2,0)</f>
        <v>0.029594907407407407</v>
      </c>
      <c r="J144" s="69">
        <f>I144/$I$5</f>
        <v>0.002797250227543233</v>
      </c>
      <c r="K144" s="64">
        <f>RANK(I144,'Zadani_bezcu HZ + P'!$I$1:I$856,1)</f>
        <v>1</v>
      </c>
      <c r="L144" s="70"/>
      <c r="M144" s="63">
        <f>ROW(N132)</f>
        <v>132</v>
      </c>
    </row>
    <row r="145" spans="1:13" s="71" customFormat="1" ht="12.75">
      <c r="A145" s="63">
        <f>ROW(C2)</f>
        <v>2</v>
      </c>
      <c r="B145" s="64">
        <v>30</v>
      </c>
      <c r="C145" s="65" t="s">
        <v>256</v>
      </c>
      <c r="D145" s="66" t="s">
        <v>257</v>
      </c>
      <c r="E145" s="66" t="s">
        <v>20</v>
      </c>
      <c r="F145" s="67">
        <v>1997</v>
      </c>
      <c r="G145" s="68" t="str">
        <f>VLOOKUP(F145,'RN HZZ'!$A$1:$B$119,2,0)</f>
        <v>ŽA</v>
      </c>
      <c r="H145" s="69"/>
      <c r="I145" s="69">
        <f>VLOOKUP(B145,Stopky!$B$4:$C$1083,2,0)</f>
        <v>0.034340277777777775</v>
      </c>
      <c r="J145" s="69">
        <f>I145/$I$5</f>
        <v>0.003245772946859903</v>
      </c>
      <c r="K145" s="64">
        <f>RANK(I145,'Zadani_bezcu HZ + P'!$I$1:I$856,1)</f>
        <v>3</v>
      </c>
      <c r="L145" s="70"/>
      <c r="M145" s="63">
        <f>ROW(N133)</f>
        <v>133</v>
      </c>
    </row>
    <row r="146" spans="1:13" s="71" customFormat="1" ht="12.75">
      <c r="A146" s="63">
        <f>ROW(C3)</f>
        <v>3</v>
      </c>
      <c r="B146" s="64">
        <v>45</v>
      </c>
      <c r="C146" s="65" t="s">
        <v>258</v>
      </c>
      <c r="D146" s="66" t="s">
        <v>259</v>
      </c>
      <c r="E146" s="66" t="s">
        <v>25</v>
      </c>
      <c r="F146" s="67">
        <v>1993</v>
      </c>
      <c r="G146" s="68" t="str">
        <f>VLOOKUP(F146,'RN HZZ'!$A$1:$B$119,2,0)</f>
        <v>ŽA</v>
      </c>
      <c r="H146" s="69"/>
      <c r="I146" s="69">
        <f>VLOOKUP(B146,Stopky!$B$4:$C$1083,2,0)</f>
        <v>0.03719907407407407</v>
      </c>
      <c r="J146" s="69">
        <f>I146/$I$5</f>
        <v>0.003515980536301897</v>
      </c>
      <c r="K146" s="64">
        <f>RANK(I146,'Zadani_bezcu HZ + P'!$I$1:I$856,1)</f>
        <v>6</v>
      </c>
      <c r="L146" s="70"/>
      <c r="M146" s="63">
        <f>ROW(N134)</f>
        <v>134</v>
      </c>
    </row>
    <row r="147" spans="1:13" s="71" customFormat="1" ht="12.75">
      <c r="A147" s="63">
        <f>ROW(C4)</f>
        <v>4</v>
      </c>
      <c r="B147" s="64">
        <v>105</v>
      </c>
      <c r="C147" s="65" t="s">
        <v>260</v>
      </c>
      <c r="D147" s="66" t="s">
        <v>261</v>
      </c>
      <c r="E147" s="66" t="s">
        <v>70</v>
      </c>
      <c r="F147" s="67">
        <v>1979</v>
      </c>
      <c r="G147" s="68" t="str">
        <f>VLOOKUP(F147,'RN HZZ'!$A$1:$B$119,2,0)</f>
        <v>ŽA</v>
      </c>
      <c r="H147" s="69"/>
      <c r="I147" s="69">
        <f>VLOOKUP(B147,Stopky!$B$4:$C$1083,2,0)</f>
        <v>0.037731481481481484</v>
      </c>
      <c r="J147" s="69">
        <f>I147/$I$5</f>
        <v>0.0035663025974935238</v>
      </c>
      <c r="K147" s="64">
        <f>RANK(I147,'Zadani_bezcu HZ + P'!$I$1:I$847,1)</f>
        <v>7</v>
      </c>
      <c r="L147" s="70"/>
      <c r="M147" s="63">
        <f>ROW(N135)</f>
        <v>135</v>
      </c>
    </row>
    <row r="148" spans="1:13" s="71" customFormat="1" ht="12.75">
      <c r="A148" s="63">
        <f>ROW(C5)</f>
        <v>5</v>
      </c>
      <c r="B148" s="64">
        <v>88</v>
      </c>
      <c r="C148" s="65" t="s">
        <v>262</v>
      </c>
      <c r="D148" s="66" t="s">
        <v>263</v>
      </c>
      <c r="E148" s="66" t="s">
        <v>70</v>
      </c>
      <c r="F148" s="67">
        <v>1988</v>
      </c>
      <c r="G148" s="68" t="str">
        <f>VLOOKUP(F148,'RN HZZ'!$A$1:$B$119,2,0)</f>
        <v>ŽA</v>
      </c>
      <c r="H148" s="69"/>
      <c r="I148" s="69">
        <f>VLOOKUP(B148,Stopky!$B$4:$C$1083,2,0)</f>
        <v>0.03805555555555556</v>
      </c>
      <c r="J148" s="69">
        <f>I148/$I$5</f>
        <v>0.0035969334173492967</v>
      </c>
      <c r="K148" s="64">
        <f>RANK(I148,'Zadani_bezcu HZ + P'!$I$1:I$847,1)</f>
        <v>9</v>
      </c>
      <c r="L148" s="70"/>
      <c r="M148" s="63">
        <f>ROW(N136)</f>
        <v>136</v>
      </c>
    </row>
    <row r="149" spans="1:13" s="71" customFormat="1" ht="12.75">
      <c r="A149" s="63">
        <f>ROW(C6)</f>
        <v>6</v>
      </c>
      <c r="B149" s="64">
        <v>63</v>
      </c>
      <c r="C149" s="65" t="s">
        <v>264</v>
      </c>
      <c r="D149" s="66" t="s">
        <v>265</v>
      </c>
      <c r="E149" s="66" t="s">
        <v>67</v>
      </c>
      <c r="F149" s="67">
        <v>1996</v>
      </c>
      <c r="G149" s="68" t="str">
        <f>VLOOKUP(F149,'RN HZZ'!$A$1:$B$119,2,0)</f>
        <v>ŽA</v>
      </c>
      <c r="H149" s="69"/>
      <c r="I149" s="69">
        <f>VLOOKUP(B149,Stopky!$B$4:$C$1083,2,0)</f>
        <v>0.03939814814814815</v>
      </c>
      <c r="J149" s="69">
        <f>I149/$I$5</f>
        <v>0.0037238325281803543</v>
      </c>
      <c r="K149" s="64">
        <f>RANK(I149,'Zadani_bezcu HZ + P'!$I$1:I$856,1)</f>
        <v>12</v>
      </c>
      <c r="L149" s="70"/>
      <c r="M149" s="63">
        <f>ROW(N137)</f>
        <v>137</v>
      </c>
    </row>
    <row r="150" spans="1:13" s="71" customFormat="1" ht="12.75">
      <c r="A150" s="63">
        <f>ROW(C7)</f>
        <v>7</v>
      </c>
      <c r="B150" s="64">
        <v>51</v>
      </c>
      <c r="C150" s="65" t="s">
        <v>266</v>
      </c>
      <c r="D150" s="66" t="s">
        <v>267</v>
      </c>
      <c r="E150" s="66" t="s">
        <v>268</v>
      </c>
      <c r="F150" s="67">
        <v>1978</v>
      </c>
      <c r="G150" s="68" t="str">
        <f>VLOOKUP(F150,'RN HZZ'!$A$1:$B$119,2,0)</f>
        <v>ŽA</v>
      </c>
      <c r="H150" s="69"/>
      <c r="I150" s="69">
        <f>VLOOKUP(B150,Stopky!$B$4:$C$1083,2,0)</f>
        <v>0.039907407407407405</v>
      </c>
      <c r="J150" s="69">
        <f>I150/$I$5</f>
        <v>0.0037719666736679967</v>
      </c>
      <c r="K150" s="64">
        <f>RANK(I150,'Zadani_bezcu HZ + P'!$I$1:I$856,1)</f>
        <v>13</v>
      </c>
      <c r="L150" s="70"/>
      <c r="M150" s="63">
        <f>ROW(N138)</f>
        <v>138</v>
      </c>
    </row>
    <row r="151" spans="1:13" s="71" customFormat="1" ht="12.75">
      <c r="A151" s="63">
        <f>ROW(C8)</f>
        <v>8</v>
      </c>
      <c r="B151" s="64">
        <v>2</v>
      </c>
      <c r="C151" s="65" t="s">
        <v>269</v>
      </c>
      <c r="D151" s="66" t="s">
        <v>270</v>
      </c>
      <c r="E151" s="66" t="s">
        <v>55</v>
      </c>
      <c r="F151" s="67">
        <v>1986</v>
      </c>
      <c r="G151" s="68" t="str">
        <f>VLOOKUP(F151,'RN HZZ'!$A$1:$B$119,2,0)</f>
        <v>ŽA</v>
      </c>
      <c r="H151" s="69"/>
      <c r="I151" s="69">
        <f>VLOOKUP(B151,Stopky!$B$4:$C$1083,2,0)</f>
        <v>0.04056712962962963</v>
      </c>
      <c r="J151" s="69">
        <f>I151/$I$5</f>
        <v>0.0038343222712315336</v>
      </c>
      <c r="K151" s="64">
        <f>RANK(I151,'Zadani_bezcu HZ + P'!$I$1:I$847,1)</f>
        <v>14</v>
      </c>
      <c r="L151" s="70"/>
      <c r="M151" s="63">
        <f>ROW(N139)</f>
        <v>139</v>
      </c>
    </row>
    <row r="152" spans="1:13" s="71" customFormat="1" ht="12.75">
      <c r="A152" s="63">
        <f>ROW(C9)</f>
        <v>9</v>
      </c>
      <c r="B152" s="64">
        <v>5</v>
      </c>
      <c r="C152" s="65" t="s">
        <v>271</v>
      </c>
      <c r="D152" s="66" t="s">
        <v>272</v>
      </c>
      <c r="E152" s="66" t="s">
        <v>55</v>
      </c>
      <c r="F152" s="67">
        <v>1983</v>
      </c>
      <c r="G152" s="68" t="str">
        <f>VLOOKUP(F152,'RN HZZ'!$A$1:$B$119,2,0)</f>
        <v>ŽA</v>
      </c>
      <c r="H152" s="69"/>
      <c r="I152" s="69">
        <f>VLOOKUP(B152,Stopky!$B$4:$C$1083,2,0)</f>
        <v>0.04103009259259259</v>
      </c>
      <c r="J152" s="69">
        <f>I152/$I$5</f>
        <v>0.0038780805853112087</v>
      </c>
      <c r="K152" s="64">
        <f>RANK(I152,'Zadani_bezcu HZ + P'!$I$1:I$847,1)</f>
        <v>15</v>
      </c>
      <c r="L152" s="70"/>
      <c r="M152" s="63">
        <f>ROW(N140)</f>
        <v>140</v>
      </c>
    </row>
    <row r="153" spans="1:13" s="71" customFormat="1" ht="12.75">
      <c r="A153" s="63">
        <f>ROW(C10)</f>
        <v>10</v>
      </c>
      <c r="B153" s="64">
        <v>82</v>
      </c>
      <c r="C153" s="65" t="s">
        <v>137</v>
      </c>
      <c r="D153" s="66" t="s">
        <v>273</v>
      </c>
      <c r="E153" s="66" t="s">
        <v>139</v>
      </c>
      <c r="F153" s="67">
        <v>1984</v>
      </c>
      <c r="G153" s="68" t="str">
        <f>VLOOKUP(F153,'RN HZZ'!$A$1:$B$119,2,0)</f>
        <v>ŽA</v>
      </c>
      <c r="H153" s="69"/>
      <c r="I153" s="69">
        <f>VLOOKUP(B153,Stopky!$B$4:$C$1083,2,0)</f>
        <v>0.042708333333333334</v>
      </c>
      <c r="J153" s="69">
        <f>I153/$I$5</f>
        <v>0.004036704473850032</v>
      </c>
      <c r="K153" s="64">
        <f>RANK(I153,'Zadani_bezcu HZ + P'!$I$1:I$847,1)</f>
        <v>18</v>
      </c>
      <c r="L153" s="70"/>
      <c r="M153" s="63">
        <f>ROW(N141)</f>
        <v>141</v>
      </c>
    </row>
    <row r="154" spans="1:13" s="80" customFormat="1" ht="12.75">
      <c r="A154" s="72"/>
      <c r="B154" s="73"/>
      <c r="C154" s="74"/>
      <c r="D154" s="75"/>
      <c r="E154" s="75"/>
      <c r="F154" s="76"/>
      <c r="G154" s="77"/>
      <c r="H154" s="78"/>
      <c r="I154" s="78"/>
      <c r="J154" s="78"/>
      <c r="K154" s="73"/>
      <c r="L154" s="79"/>
      <c r="M154" s="72"/>
    </row>
    <row r="155" spans="1:13" s="71" customFormat="1" ht="12.75">
      <c r="A155" s="63">
        <f>ROW(C1)</f>
        <v>1</v>
      </c>
      <c r="B155" s="64">
        <v>17</v>
      </c>
      <c r="C155" s="65" t="s">
        <v>166</v>
      </c>
      <c r="D155" s="66" t="s">
        <v>274</v>
      </c>
      <c r="E155" s="66" t="s">
        <v>168</v>
      </c>
      <c r="F155" s="67">
        <v>1972</v>
      </c>
      <c r="G155" s="68" t="str">
        <f>VLOOKUP(F155,'RN HZZ'!$A$1:$B$119,2,0)</f>
        <v>ŽB</v>
      </c>
      <c r="H155" s="69"/>
      <c r="I155" s="69">
        <f>VLOOKUP(B155,Stopky!$B$4:$C$1083,2,0)</f>
        <v>0.032372685185185185</v>
      </c>
      <c r="J155" s="69">
        <f>I155/$I$5</f>
        <v>0.003059800112021284</v>
      </c>
      <c r="K155" s="64">
        <f>RANK(I155,'Zadani_bezcu HZ + P'!$I$1:I$856,1)</f>
        <v>2</v>
      </c>
      <c r="L155" s="70"/>
      <c r="M155" s="63">
        <f>ROW(N142)</f>
        <v>142</v>
      </c>
    </row>
    <row r="156" spans="1:13" s="71" customFormat="1" ht="12.75">
      <c r="A156" s="63">
        <f>ROW(C2)</f>
        <v>2</v>
      </c>
      <c r="B156" s="64">
        <v>69</v>
      </c>
      <c r="C156" s="65" t="s">
        <v>179</v>
      </c>
      <c r="D156" s="66" t="s">
        <v>275</v>
      </c>
      <c r="E156" s="66" t="s">
        <v>168</v>
      </c>
      <c r="F156" s="67">
        <v>1958</v>
      </c>
      <c r="G156" s="68" t="str">
        <f>VLOOKUP(F156,'RN HZZ'!$A$1:$B$119,2,0)</f>
        <v>ŽB</v>
      </c>
      <c r="H156" s="69"/>
      <c r="I156" s="69">
        <f>VLOOKUP(B156,Stopky!$B$4:$C$1083,2,0)</f>
        <v>0.03439814814814815</v>
      </c>
      <c r="J156" s="69">
        <f>I156/$I$5</f>
        <v>0.003251242736119863</v>
      </c>
      <c r="K156" s="64">
        <f>RANK(I156,'Zadani_bezcu HZ + P'!$I$1:I$856,1)</f>
        <v>4</v>
      </c>
      <c r="L156" s="70"/>
      <c r="M156" s="63">
        <f>ROW(N143)</f>
        <v>143</v>
      </c>
    </row>
    <row r="157" spans="1:13" s="71" customFormat="1" ht="12.75">
      <c r="A157" s="63">
        <f>ROW(C3)</f>
        <v>3</v>
      </c>
      <c r="B157" s="64">
        <v>60</v>
      </c>
      <c r="C157" s="65" t="s">
        <v>276</v>
      </c>
      <c r="D157" s="66" t="s">
        <v>277</v>
      </c>
      <c r="E157" s="66" t="s">
        <v>278</v>
      </c>
      <c r="F157" s="67">
        <v>1976</v>
      </c>
      <c r="G157" s="68" t="str">
        <f>VLOOKUP(F157,'RN HZZ'!$A$1:$B$119,2,0)</f>
        <v>ŽB</v>
      </c>
      <c r="H157" s="69"/>
      <c r="I157" s="69">
        <f>VLOOKUP(B157,Stopky!$B$4:$C$1083,2,0)</f>
        <v>0.03563657407407408</v>
      </c>
      <c r="J157" s="69">
        <f>I157/$I$5</f>
        <v>0.003368296226282994</v>
      </c>
      <c r="K157" s="64">
        <f>RANK(I157,'Zadani_bezcu HZ + P'!$I$1:I$856,1)</f>
        <v>5</v>
      </c>
      <c r="L157" s="70"/>
      <c r="M157" s="63">
        <f>ROW(N144)</f>
        <v>144</v>
      </c>
    </row>
    <row r="158" spans="1:13" s="71" customFormat="1" ht="12.75">
      <c r="A158" s="63">
        <f>ROW(C4)</f>
        <v>4</v>
      </c>
      <c r="B158" s="64">
        <v>147</v>
      </c>
      <c r="C158" s="65" t="s">
        <v>279</v>
      </c>
      <c r="D158" s="66" t="s">
        <v>280</v>
      </c>
      <c r="E158" s="66" t="s">
        <v>67</v>
      </c>
      <c r="F158" s="67">
        <v>1966</v>
      </c>
      <c r="G158" s="68" t="str">
        <f>VLOOKUP(F158,'RN HZZ'!$A$1:$B$119,2,0)</f>
        <v>ŽB</v>
      </c>
      <c r="H158" s="69"/>
      <c r="I158" s="69">
        <f>VLOOKUP(B158,Stopky!$B$4:$C$1083,2,0)</f>
        <v>0.037731481481481484</v>
      </c>
      <c r="J158" s="69">
        <f>I158/$I$5</f>
        <v>0.0035663025974935238</v>
      </c>
      <c r="K158" s="64">
        <f>RANK(I158,'Zadani_bezcu HZ + P'!$I$1:I$847,1)</f>
        <v>7</v>
      </c>
      <c r="L158" s="70"/>
      <c r="M158" s="63">
        <f>ROW(N145)</f>
        <v>145</v>
      </c>
    </row>
    <row r="159" spans="1:13" s="71" customFormat="1" ht="12.75">
      <c r="A159" s="63">
        <f>ROW(C5)</f>
        <v>5</v>
      </c>
      <c r="B159" s="64">
        <v>76</v>
      </c>
      <c r="C159" s="65" t="s">
        <v>281</v>
      </c>
      <c r="D159" s="66" t="s">
        <v>282</v>
      </c>
      <c r="E159" s="66" t="s">
        <v>146</v>
      </c>
      <c r="F159" s="67">
        <v>1971</v>
      </c>
      <c r="G159" s="68" t="str">
        <f>VLOOKUP(F159,'RN HZZ'!$A$1:$B$119,2,0)</f>
        <v>ŽB</v>
      </c>
      <c r="H159" s="69"/>
      <c r="I159" s="69">
        <f>VLOOKUP(B159,Stopky!$B$4:$C$1083,2,0)</f>
        <v>0.03832175925925926</v>
      </c>
      <c r="J159" s="69">
        <f>I159/$I$5</f>
        <v>0.003622094447945109</v>
      </c>
      <c r="K159" s="64">
        <f>RANK(I159,'Zadani_bezcu HZ + P'!$I$1:I$856,1)</f>
        <v>10</v>
      </c>
      <c r="L159" s="70"/>
      <c r="M159" s="63">
        <f>ROW(N146)</f>
        <v>146</v>
      </c>
    </row>
    <row r="160" spans="1:13" s="71" customFormat="1" ht="12.75">
      <c r="A160" s="63">
        <f>ROW(C6)</f>
        <v>6</v>
      </c>
      <c r="B160" s="64">
        <v>129</v>
      </c>
      <c r="C160" s="65" t="s">
        <v>283</v>
      </c>
      <c r="D160" s="66" t="s">
        <v>284</v>
      </c>
      <c r="E160" s="66" t="s">
        <v>67</v>
      </c>
      <c r="F160" s="67">
        <v>1971</v>
      </c>
      <c r="G160" s="68" t="str">
        <f>VLOOKUP(F160,'RN HZZ'!$A$1:$B$119,2,0)</f>
        <v>ŽB</v>
      </c>
      <c r="H160" s="69"/>
      <c r="I160" s="69">
        <f>VLOOKUP(B160,Stopky!$B$4:$C$1083,2,0)</f>
        <v>0.03871527777777778</v>
      </c>
      <c r="J160" s="69">
        <f>I160/$I$5</f>
        <v>0.0036592890149128336</v>
      </c>
      <c r="K160" s="64">
        <f>RANK(I160,'Zadani_bezcu HZ + P'!$I$1:I$856,1)</f>
        <v>11</v>
      </c>
      <c r="L160" s="70"/>
      <c r="M160" s="63">
        <f>ROW(N147)</f>
        <v>147</v>
      </c>
    </row>
    <row r="161" spans="1:13" s="71" customFormat="1" ht="12.75">
      <c r="A161" s="63">
        <f>ROW(C7)</f>
        <v>7</v>
      </c>
      <c r="B161" s="64">
        <v>116</v>
      </c>
      <c r="C161" s="65" t="s">
        <v>285</v>
      </c>
      <c r="D161" s="66" t="s">
        <v>277</v>
      </c>
      <c r="E161" s="66" t="s">
        <v>67</v>
      </c>
      <c r="F161" s="67">
        <v>1965</v>
      </c>
      <c r="G161" s="68" t="str">
        <f>VLOOKUP(F161,'RN HZZ'!$A$1:$B$119,2,0)</f>
        <v>ŽB</v>
      </c>
      <c r="H161" s="69"/>
      <c r="I161" s="69">
        <f>VLOOKUP(B161,Stopky!$B$4:$C$1083,2,0)</f>
        <v>0.04178240740740741</v>
      </c>
      <c r="J161" s="69">
        <f>I161/$I$5</f>
        <v>0.003949187845690681</v>
      </c>
      <c r="K161" s="64">
        <f>RANK(I161,'Zadani_bezcu HZ + P'!$I$1:I$847,1)</f>
        <v>16</v>
      </c>
      <c r="L161" s="70"/>
      <c r="M161" s="63">
        <f>ROW(N148)</f>
        <v>148</v>
      </c>
    </row>
    <row r="162" spans="1:13" s="71" customFormat="1" ht="12.75">
      <c r="A162" s="63">
        <f>ROW(C8)</f>
        <v>8</v>
      </c>
      <c r="B162" s="64">
        <v>44</v>
      </c>
      <c r="C162" s="65" t="s">
        <v>258</v>
      </c>
      <c r="D162" s="66" t="s">
        <v>286</v>
      </c>
      <c r="E162" s="66" t="s">
        <v>55</v>
      </c>
      <c r="F162" s="67">
        <v>1969</v>
      </c>
      <c r="G162" s="68" t="str">
        <f>VLOOKUP(F162,'RN HZZ'!$A$1:$B$119,2,0)</f>
        <v>ŽB</v>
      </c>
      <c r="H162" s="69"/>
      <c r="I162" s="69">
        <f>VLOOKUP(B162,Stopky!$B$4:$C$1083,2,0)</f>
        <v>0.041944444444444444</v>
      </c>
      <c r="J162" s="69">
        <f>I162/$I$5</f>
        <v>0.003964503255618567</v>
      </c>
      <c r="K162" s="64">
        <f>RANK(I162,'Zadani_bezcu HZ + P'!$I$1:I$856,1)</f>
        <v>17</v>
      </c>
      <c r="L162" s="70"/>
      <c r="M162" s="63">
        <f>ROW(N149)</f>
        <v>149</v>
      </c>
    </row>
    <row r="163" spans="1:13" s="71" customFormat="1" ht="12.75">
      <c r="A163" s="63">
        <f>ROW(C9)</f>
        <v>9</v>
      </c>
      <c r="B163" s="64">
        <v>49</v>
      </c>
      <c r="C163" s="65" t="s">
        <v>287</v>
      </c>
      <c r="D163" s="66" t="s">
        <v>288</v>
      </c>
      <c r="E163" s="66" t="s">
        <v>289</v>
      </c>
      <c r="F163" s="67">
        <v>1963</v>
      </c>
      <c r="G163" s="68" t="str">
        <f>VLOOKUP(F163,'RN HZZ'!$A$1:$B$119,2,0)</f>
        <v>ŽB</v>
      </c>
      <c r="H163" s="69"/>
      <c r="I163" s="69">
        <f>VLOOKUP(B163,Stopky!$B$4:$C$1083,2,0)</f>
        <v>0.043090277777777776</v>
      </c>
      <c r="J163" s="69">
        <f>I163/$I$5</f>
        <v>0.004072805082965763</v>
      </c>
      <c r="K163" s="64">
        <f>RANK(I163,'Zadani_bezcu HZ + P'!$I$1:I$856,1)</f>
        <v>19</v>
      </c>
      <c r="L163" s="70"/>
      <c r="M163" s="63">
        <f>ROW(N150)</f>
        <v>150</v>
      </c>
    </row>
    <row r="164" spans="1:13" s="71" customFormat="1" ht="12.75">
      <c r="A164" s="63">
        <f>ROW(C10)</f>
        <v>10</v>
      </c>
      <c r="B164" s="64">
        <v>106</v>
      </c>
      <c r="C164" s="65" t="s">
        <v>290</v>
      </c>
      <c r="D164" s="66" t="s">
        <v>263</v>
      </c>
      <c r="E164" s="66" t="s">
        <v>70</v>
      </c>
      <c r="F164" s="67">
        <v>1975</v>
      </c>
      <c r="G164" s="68" t="str">
        <f>VLOOKUP(F164,'RN HZZ'!$A$1:$B$119,2,0)</f>
        <v>ŽB</v>
      </c>
      <c r="H164" s="69"/>
      <c r="I164" s="69">
        <f>VLOOKUP(B164,Stopky!$B$4:$C$1083,2,0)</f>
        <v>0.04488425925925926</v>
      </c>
      <c r="J164" s="69">
        <f>I164/$I$5</f>
        <v>0.004242368550024505</v>
      </c>
      <c r="K164" s="64">
        <f>RANK(I164,'Zadani_bezcu HZ + P'!$I$1:I$847,1)</f>
        <v>20</v>
      </c>
      <c r="L164" s="70"/>
      <c r="M164" s="63">
        <f>ROW(N151)</f>
        <v>151</v>
      </c>
    </row>
    <row r="165" spans="1:13" s="71" customFormat="1" ht="12.75">
      <c r="A165" s="63">
        <f>ROW(C11)</f>
        <v>11</v>
      </c>
      <c r="B165" s="64">
        <v>107</v>
      </c>
      <c r="C165" s="65" t="s">
        <v>291</v>
      </c>
      <c r="D165" s="66" t="s">
        <v>292</v>
      </c>
      <c r="E165" s="66" t="s">
        <v>70</v>
      </c>
      <c r="F165" s="67">
        <v>1974</v>
      </c>
      <c r="G165" s="68" t="str">
        <f>VLOOKUP(F165,'RN HZZ'!$A$1:$B$119,2,0)</f>
        <v>ŽB</v>
      </c>
      <c r="H165" s="69"/>
      <c r="I165" s="69" t="s">
        <v>293</v>
      </c>
      <c r="J165" s="69" t="s">
        <v>293</v>
      </c>
      <c r="K165" s="64" t="s">
        <v>293</v>
      </c>
      <c r="L165" s="70"/>
      <c r="M165" s="63">
        <f>ROW(N152)</f>
        <v>152</v>
      </c>
    </row>
    <row r="166" ht="12.75">
      <c r="C166" s="90" t="s">
        <v>2</v>
      </c>
    </row>
    <row r="174" spans="3:5" ht="12.75">
      <c r="C174" s="91" t="s">
        <v>2</v>
      </c>
      <c r="D174" s="91" t="s">
        <v>2</v>
      </c>
      <c r="E174" s="91" t="s">
        <v>2</v>
      </c>
    </row>
    <row r="175" spans="3:5" s="92" customFormat="1" ht="12.75">
      <c r="C175" s="93" t="s">
        <v>307</v>
      </c>
      <c r="D175" s="93" t="s">
        <v>208</v>
      </c>
      <c r="E175" s="93" t="s">
        <v>308</v>
      </c>
    </row>
    <row r="176" spans="3:5" s="92" customFormat="1" ht="12.75">
      <c r="C176" s="92" t="s">
        <v>309</v>
      </c>
      <c r="D176" s="92" t="s">
        <v>310</v>
      </c>
      <c r="E176" s="92" t="s">
        <v>311</v>
      </c>
    </row>
    <row r="177" spans="3:5" s="92" customFormat="1" ht="12.75">
      <c r="C177" s="92" t="s">
        <v>312</v>
      </c>
      <c r="D177" s="92" t="s">
        <v>313</v>
      </c>
      <c r="E177" s="92" t="s">
        <v>311</v>
      </c>
    </row>
    <row r="178" spans="3:5" s="92" customFormat="1" ht="12.75">
      <c r="C178" s="92" t="s">
        <v>314</v>
      </c>
      <c r="D178" s="92" t="s">
        <v>106</v>
      </c>
      <c r="E178" s="92" t="s">
        <v>315</v>
      </c>
    </row>
    <row r="179" spans="3:5" s="92" customFormat="1" ht="12.75">
      <c r="C179" s="92" t="s">
        <v>316</v>
      </c>
      <c r="D179" s="92" t="s">
        <v>32</v>
      </c>
      <c r="E179" s="92" t="s">
        <v>317</v>
      </c>
    </row>
    <row r="180" spans="3:5" s="92" customFormat="1" ht="12.75">
      <c r="C180" s="92" t="s">
        <v>318</v>
      </c>
      <c r="D180" s="92" t="s">
        <v>319</v>
      </c>
      <c r="E180" s="92" t="s">
        <v>320</v>
      </c>
    </row>
    <row r="181" spans="3:5" s="92" customFormat="1" ht="12.75">
      <c r="C181" s="93" t="s">
        <v>321</v>
      </c>
      <c r="D181" s="93" t="s">
        <v>95</v>
      </c>
      <c r="E181" s="93" t="s">
        <v>322</v>
      </c>
    </row>
    <row r="182" spans="3:5" ht="12.75">
      <c r="C182" t="s">
        <v>323</v>
      </c>
      <c r="D182" t="s">
        <v>324</v>
      </c>
      <c r="E182" t="s">
        <v>70</v>
      </c>
    </row>
    <row r="183" spans="3:5" s="92" customFormat="1" ht="12.75">
      <c r="C183" s="93" t="s">
        <v>144</v>
      </c>
      <c r="D183" s="93" t="s">
        <v>95</v>
      </c>
      <c r="E183" s="93" t="s">
        <v>70</v>
      </c>
    </row>
    <row r="184" spans="3:5" ht="12.75">
      <c r="C184" t="s">
        <v>325</v>
      </c>
      <c r="D184" t="s">
        <v>156</v>
      </c>
      <c r="E184" t="s">
        <v>326</v>
      </c>
    </row>
    <row r="185" spans="3:5" s="92" customFormat="1" ht="12.75">
      <c r="C185" s="92" t="s">
        <v>325</v>
      </c>
      <c r="D185" s="92" t="s">
        <v>24</v>
      </c>
      <c r="E185" s="92" t="s">
        <v>327</v>
      </c>
    </row>
    <row r="186" spans="3:5" ht="12.75">
      <c r="C186" t="s">
        <v>328</v>
      </c>
      <c r="D186" t="s">
        <v>40</v>
      </c>
      <c r="E186" t="s">
        <v>329</v>
      </c>
    </row>
    <row r="187" spans="3:5" ht="12.75">
      <c r="C187" t="s">
        <v>330</v>
      </c>
      <c r="D187" t="s">
        <v>199</v>
      </c>
      <c r="E187" t="s">
        <v>331</v>
      </c>
    </row>
    <row r="188" spans="3:5" s="92" customFormat="1" ht="12.75">
      <c r="C188" s="92" t="s">
        <v>119</v>
      </c>
      <c r="D188" s="92" t="s">
        <v>106</v>
      </c>
      <c r="E188" s="92" t="s">
        <v>120</v>
      </c>
    </row>
    <row r="189" spans="3:5" ht="12.75">
      <c r="C189" t="s">
        <v>332</v>
      </c>
      <c r="D189" t="s">
        <v>106</v>
      </c>
      <c r="E189" t="s">
        <v>333</v>
      </c>
    </row>
    <row r="190" spans="3:5" s="92" customFormat="1" ht="12.75">
      <c r="C190" s="92" t="s">
        <v>225</v>
      </c>
      <c r="D190" s="92" t="s">
        <v>22</v>
      </c>
      <c r="E190" s="92" t="s">
        <v>20</v>
      </c>
    </row>
    <row r="191" spans="3:5" ht="12.75">
      <c r="C191" t="s">
        <v>225</v>
      </c>
      <c r="D191" t="s">
        <v>22</v>
      </c>
      <c r="E191" t="s">
        <v>20</v>
      </c>
    </row>
    <row r="192" spans="3:5" ht="12.75">
      <c r="C192" t="s">
        <v>334</v>
      </c>
      <c r="D192" t="s">
        <v>97</v>
      </c>
      <c r="E192" t="s">
        <v>335</v>
      </c>
    </row>
    <row r="193" spans="3:5" s="92" customFormat="1" ht="12.75">
      <c r="C193" s="93" t="s">
        <v>334</v>
      </c>
      <c r="D193" s="93" t="s">
        <v>199</v>
      </c>
      <c r="E193" s="93" t="s">
        <v>25</v>
      </c>
    </row>
    <row r="194" spans="3:5" s="92" customFormat="1" ht="12.75">
      <c r="C194" s="93" t="s">
        <v>334</v>
      </c>
      <c r="D194" s="93" t="s">
        <v>36</v>
      </c>
      <c r="E194" s="93" t="s">
        <v>55</v>
      </c>
    </row>
    <row r="195" spans="3:5" ht="12.75">
      <c r="C195" t="s">
        <v>336</v>
      </c>
      <c r="D195" t="s">
        <v>337</v>
      </c>
      <c r="E195" t="s">
        <v>338</v>
      </c>
    </row>
    <row r="196" spans="3:5" ht="12.75">
      <c r="C196" t="s">
        <v>339</v>
      </c>
      <c r="D196" t="s">
        <v>340</v>
      </c>
      <c r="E196" t="s">
        <v>341</v>
      </c>
    </row>
    <row r="197" spans="3:5" ht="12.75">
      <c r="C197" t="s">
        <v>339</v>
      </c>
      <c r="D197" t="s">
        <v>43</v>
      </c>
      <c r="E197" t="s">
        <v>342</v>
      </c>
    </row>
    <row r="198" spans="3:5" ht="12.75">
      <c r="C198" t="s">
        <v>343</v>
      </c>
      <c r="D198" t="s">
        <v>48</v>
      </c>
      <c r="E198" t="s">
        <v>344</v>
      </c>
    </row>
    <row r="199" spans="3:5" ht="12.75">
      <c r="C199" t="s">
        <v>345</v>
      </c>
      <c r="D199" t="s">
        <v>97</v>
      </c>
      <c r="E199" t="s">
        <v>346</v>
      </c>
    </row>
    <row r="200" spans="3:5" ht="12.75">
      <c r="C200" t="s">
        <v>347</v>
      </c>
      <c r="D200" t="s">
        <v>106</v>
      </c>
      <c r="E200" t="s">
        <v>348</v>
      </c>
    </row>
    <row r="201" spans="3:5" s="92" customFormat="1" ht="12.75">
      <c r="C201" s="93" t="s">
        <v>349</v>
      </c>
      <c r="D201" s="93" t="s">
        <v>350</v>
      </c>
      <c r="E201" s="93" t="s">
        <v>351</v>
      </c>
    </row>
    <row r="202" spans="3:5" s="92" customFormat="1" ht="12.75">
      <c r="C202" s="92" t="s">
        <v>352</v>
      </c>
      <c r="D202" s="92" t="s">
        <v>353</v>
      </c>
      <c r="E202" s="92" t="s">
        <v>67</v>
      </c>
    </row>
    <row r="203" spans="3:5" ht="12.75">
      <c r="C203" t="s">
        <v>181</v>
      </c>
      <c r="D203" t="s">
        <v>106</v>
      </c>
      <c r="E203" t="s">
        <v>25</v>
      </c>
    </row>
    <row r="204" spans="3:5" ht="12.75">
      <c r="C204" t="s">
        <v>258</v>
      </c>
      <c r="D204" t="s">
        <v>259</v>
      </c>
      <c r="E204" t="s">
        <v>25</v>
      </c>
    </row>
    <row r="205" spans="3:5" ht="12.75">
      <c r="C205" t="s">
        <v>354</v>
      </c>
      <c r="D205" t="s">
        <v>59</v>
      </c>
      <c r="E205" t="s">
        <v>355</v>
      </c>
    </row>
    <row r="206" spans="3:6" s="92" customFormat="1" ht="12.75">
      <c r="C206" s="92" t="s">
        <v>279</v>
      </c>
      <c r="D206" s="92" t="s">
        <v>280</v>
      </c>
      <c r="E206" s="92" t="s">
        <v>67</v>
      </c>
      <c r="F206" s="92" t="s">
        <v>2</v>
      </c>
    </row>
    <row r="207" spans="3:5" s="92" customFormat="1" ht="12.75">
      <c r="C207" s="92" t="s">
        <v>356</v>
      </c>
      <c r="D207" s="92" t="s">
        <v>51</v>
      </c>
      <c r="E207" s="92" t="s">
        <v>70</v>
      </c>
    </row>
    <row r="208" spans="3:5" ht="12.75">
      <c r="C208" t="s">
        <v>357</v>
      </c>
      <c r="D208" t="s">
        <v>43</v>
      </c>
      <c r="E208" t="s">
        <v>358</v>
      </c>
    </row>
    <row r="209" spans="3:5" s="92" customFormat="1" ht="12.75">
      <c r="C209" s="92" t="s">
        <v>359</v>
      </c>
      <c r="D209" s="92" t="s">
        <v>24</v>
      </c>
      <c r="E209" s="92" t="s">
        <v>360</v>
      </c>
    </row>
    <row r="210" spans="3:5" ht="12.75">
      <c r="C210" t="s">
        <v>361</v>
      </c>
      <c r="D210" t="s">
        <v>362</v>
      </c>
      <c r="E210" t="s">
        <v>360</v>
      </c>
    </row>
    <row r="211" spans="3:5" s="92" customFormat="1" ht="12.75">
      <c r="C211" s="92" t="s">
        <v>18</v>
      </c>
      <c r="D211" s="92" t="s">
        <v>19</v>
      </c>
      <c r="E211" s="92" t="s">
        <v>20</v>
      </c>
    </row>
    <row r="212" spans="3:5" s="92" customFormat="1" ht="12.75">
      <c r="C212" s="92" t="s">
        <v>363</v>
      </c>
      <c r="D212" s="92" t="s">
        <v>282</v>
      </c>
      <c r="E212" s="92" t="s">
        <v>364</v>
      </c>
    </row>
    <row r="213" spans="3:5" s="92" customFormat="1" ht="12.75">
      <c r="C213" s="92" t="s">
        <v>39</v>
      </c>
      <c r="D213" s="92" t="s">
        <v>40</v>
      </c>
      <c r="E213" s="92" t="s">
        <v>365</v>
      </c>
    </row>
    <row r="214" spans="3:5" s="92" customFormat="1" ht="12.75">
      <c r="C214" s="93" t="s">
        <v>366</v>
      </c>
      <c r="D214" s="93" t="s">
        <v>51</v>
      </c>
      <c r="E214" s="93" t="s">
        <v>367</v>
      </c>
    </row>
    <row r="215" spans="3:5" ht="12.75">
      <c r="C215" t="s">
        <v>45</v>
      </c>
      <c r="D215" t="s">
        <v>46</v>
      </c>
      <c r="E215" t="s">
        <v>368</v>
      </c>
    </row>
    <row r="216" spans="3:5" ht="12.75">
      <c r="C216" t="s">
        <v>266</v>
      </c>
      <c r="D216" t="s">
        <v>267</v>
      </c>
      <c r="E216" t="s">
        <v>268</v>
      </c>
    </row>
    <row r="217" spans="3:5" ht="12.75">
      <c r="C217" t="s">
        <v>121</v>
      </c>
      <c r="D217" t="s">
        <v>97</v>
      </c>
      <c r="E217" t="s">
        <v>369</v>
      </c>
    </row>
    <row r="218" spans="3:5" s="92" customFormat="1" ht="12.75">
      <c r="C218" s="92" t="s">
        <v>211</v>
      </c>
      <c r="D218" s="92" t="s">
        <v>212</v>
      </c>
      <c r="E218" s="92" t="s">
        <v>213</v>
      </c>
    </row>
    <row r="219" spans="3:5" s="92" customFormat="1" ht="12.75">
      <c r="C219" s="93" t="s">
        <v>370</v>
      </c>
      <c r="D219" s="93" t="s">
        <v>371</v>
      </c>
      <c r="E219" s="93"/>
    </row>
    <row r="220" spans="3:5" ht="12.75">
      <c r="C220" t="s">
        <v>370</v>
      </c>
      <c r="D220" t="s">
        <v>371</v>
      </c>
      <c r="E220" t="s">
        <v>372</v>
      </c>
    </row>
    <row r="221" spans="3:5" ht="12.75">
      <c r="C221" t="s">
        <v>373</v>
      </c>
      <c r="D221" t="s">
        <v>374</v>
      </c>
      <c r="E221" t="s">
        <v>2</v>
      </c>
    </row>
    <row r="222" spans="3:5" s="92" customFormat="1" ht="12.75">
      <c r="C222" s="92" t="s">
        <v>375</v>
      </c>
      <c r="D222" s="92" t="s">
        <v>376</v>
      </c>
      <c r="E222" s="92" t="s">
        <v>70</v>
      </c>
    </row>
    <row r="223" spans="3:5" ht="12.75">
      <c r="C223" t="s">
        <v>377</v>
      </c>
      <c r="D223" t="s">
        <v>208</v>
      </c>
      <c r="E223" t="s">
        <v>378</v>
      </c>
    </row>
    <row r="224" spans="3:5" s="92" customFormat="1" ht="12.75">
      <c r="C224" s="92" t="s">
        <v>379</v>
      </c>
      <c r="D224" s="92" t="s">
        <v>36</v>
      </c>
      <c r="E224" s="92" t="s">
        <v>70</v>
      </c>
    </row>
    <row r="225" spans="3:5" s="92" customFormat="1" ht="12.75">
      <c r="C225" s="92" t="s">
        <v>380</v>
      </c>
      <c r="D225" s="92" t="s">
        <v>381</v>
      </c>
      <c r="E225" s="92" t="s">
        <v>200</v>
      </c>
    </row>
    <row r="226" spans="3:5" s="92" customFormat="1" ht="12.75">
      <c r="C226" s="93" t="s">
        <v>382</v>
      </c>
      <c r="D226" s="93" t="s">
        <v>84</v>
      </c>
      <c r="E226" s="93" t="s">
        <v>383</v>
      </c>
    </row>
    <row r="227" spans="3:5" ht="12.75">
      <c r="C227" t="s">
        <v>384</v>
      </c>
      <c r="D227" t="s">
        <v>156</v>
      </c>
      <c r="E227" t="s">
        <v>385</v>
      </c>
    </row>
    <row r="228" spans="3:5" s="92" customFormat="1" ht="12.75">
      <c r="C228" s="92" t="s">
        <v>386</v>
      </c>
      <c r="D228" s="92" t="s">
        <v>145</v>
      </c>
      <c r="E228" s="92" t="s">
        <v>387</v>
      </c>
    </row>
    <row r="229" spans="3:5" s="92" customFormat="1" ht="12.75">
      <c r="C229" s="93" t="s">
        <v>388</v>
      </c>
      <c r="D229" s="93" t="s">
        <v>374</v>
      </c>
      <c r="E229" s="93" t="s">
        <v>389</v>
      </c>
    </row>
    <row r="230" spans="3:5" s="92" customFormat="1" ht="12.75">
      <c r="C230" s="92" t="s">
        <v>390</v>
      </c>
      <c r="D230" s="92" t="s">
        <v>391</v>
      </c>
      <c r="E230" s="92" t="s">
        <v>392</v>
      </c>
    </row>
    <row r="231" spans="3:5" ht="12.75">
      <c r="C231" t="s">
        <v>161</v>
      </c>
      <c r="D231" t="s">
        <v>199</v>
      </c>
      <c r="E231" t="s">
        <v>47</v>
      </c>
    </row>
    <row r="232" spans="3:6" s="92" customFormat="1" ht="12.75">
      <c r="C232" s="92" t="s">
        <v>161</v>
      </c>
      <c r="D232" s="92" t="s">
        <v>162</v>
      </c>
      <c r="E232" s="92" t="s">
        <v>67</v>
      </c>
      <c r="F232" s="92" t="s">
        <v>2</v>
      </c>
    </row>
    <row r="233" spans="3:5" s="92" customFormat="1" ht="12.75">
      <c r="C233" s="92" t="s">
        <v>161</v>
      </c>
      <c r="D233" s="92" t="s">
        <v>69</v>
      </c>
      <c r="E233" s="92" t="s">
        <v>360</v>
      </c>
    </row>
    <row r="234" spans="3:5" ht="12.75">
      <c r="C234" t="s">
        <v>161</v>
      </c>
      <c r="D234" t="s">
        <v>393</v>
      </c>
      <c r="E234" t="s">
        <v>55</v>
      </c>
    </row>
    <row r="235" spans="3:5" s="92" customFormat="1" ht="12.75">
      <c r="C235" s="92" t="s">
        <v>394</v>
      </c>
      <c r="D235" s="92" t="s">
        <v>284</v>
      </c>
      <c r="E235" s="92" t="s">
        <v>67</v>
      </c>
    </row>
    <row r="236" spans="3:5" ht="12.75">
      <c r="C236" t="s">
        <v>395</v>
      </c>
      <c r="D236" t="s">
        <v>32</v>
      </c>
      <c r="E236" t="s">
        <v>396</v>
      </c>
    </row>
    <row r="237" spans="3:5" ht="12.75">
      <c r="C237" t="s">
        <v>158</v>
      </c>
      <c r="D237" t="s">
        <v>159</v>
      </c>
      <c r="E237" t="s">
        <v>397</v>
      </c>
    </row>
    <row r="238" spans="3:5" s="92" customFormat="1" ht="12.75">
      <c r="C238" s="92" t="s">
        <v>398</v>
      </c>
      <c r="D238" s="92" t="s">
        <v>51</v>
      </c>
      <c r="E238" s="92" t="s">
        <v>311</v>
      </c>
    </row>
    <row r="239" spans="3:5" ht="12.75">
      <c r="C239" t="s">
        <v>399</v>
      </c>
      <c r="D239" t="s">
        <v>36</v>
      </c>
      <c r="E239" t="s">
        <v>400</v>
      </c>
    </row>
    <row r="240" spans="3:5" ht="12.75">
      <c r="C240" t="s">
        <v>401</v>
      </c>
      <c r="D240" t="s">
        <v>402</v>
      </c>
      <c r="E240" t="s">
        <v>2</v>
      </c>
    </row>
    <row r="241" spans="3:5" ht="12.75">
      <c r="C241" t="s">
        <v>403</v>
      </c>
      <c r="D241" t="s">
        <v>115</v>
      </c>
      <c r="E241" t="s">
        <v>404</v>
      </c>
    </row>
    <row r="242" spans="3:5" s="92" customFormat="1" ht="12.75">
      <c r="C242" s="92" t="s">
        <v>186</v>
      </c>
      <c r="D242" s="92" t="s">
        <v>91</v>
      </c>
      <c r="E242" s="92" t="s">
        <v>405</v>
      </c>
    </row>
    <row r="243" spans="3:5" s="92" customFormat="1" ht="12.75">
      <c r="C243" s="92" t="s">
        <v>406</v>
      </c>
      <c r="D243" s="92" t="s">
        <v>51</v>
      </c>
      <c r="E243" s="92" t="s">
        <v>407</v>
      </c>
    </row>
    <row r="244" spans="3:5" s="92" customFormat="1" ht="12.75">
      <c r="C244" s="92" t="s">
        <v>408</v>
      </c>
      <c r="D244" s="92" t="s">
        <v>162</v>
      </c>
      <c r="E244" s="92" t="s">
        <v>112</v>
      </c>
    </row>
    <row r="245" spans="3:5" s="92" customFormat="1" ht="12.75">
      <c r="C245" s="92" t="s">
        <v>409</v>
      </c>
      <c r="D245" s="92" t="s">
        <v>84</v>
      </c>
      <c r="E245" s="92" t="s">
        <v>410</v>
      </c>
    </row>
    <row r="246" spans="3:5" s="92" customFormat="1" ht="12.75">
      <c r="C246" s="93" t="s">
        <v>411</v>
      </c>
      <c r="D246" s="93" t="s">
        <v>353</v>
      </c>
      <c r="E246" s="93" t="s">
        <v>412</v>
      </c>
    </row>
    <row r="247" spans="3:5" ht="12.75">
      <c r="C247" t="s">
        <v>411</v>
      </c>
      <c r="D247" t="s">
        <v>353</v>
      </c>
      <c r="E247" t="s">
        <v>410</v>
      </c>
    </row>
    <row r="248" spans="3:6" s="92" customFormat="1" ht="12.75">
      <c r="C248" s="92" t="s">
        <v>413</v>
      </c>
      <c r="D248" s="92" t="s">
        <v>156</v>
      </c>
      <c r="E248" s="92" t="s">
        <v>195</v>
      </c>
      <c r="F248" s="92" t="s">
        <v>2</v>
      </c>
    </row>
    <row r="249" spans="3:5" ht="12.75">
      <c r="C249" t="s">
        <v>414</v>
      </c>
      <c r="D249" t="s">
        <v>415</v>
      </c>
      <c r="E249" t="s">
        <v>360</v>
      </c>
    </row>
    <row r="250" spans="3:5" s="92" customFormat="1" ht="12.75">
      <c r="C250" s="92" t="s">
        <v>166</v>
      </c>
      <c r="D250" s="92" t="s">
        <v>274</v>
      </c>
      <c r="E250" s="92" t="s">
        <v>168</v>
      </c>
    </row>
    <row r="251" spans="3:5" s="92" customFormat="1" ht="12.75">
      <c r="C251" s="92" t="s">
        <v>166</v>
      </c>
      <c r="D251" s="92" t="s">
        <v>416</v>
      </c>
      <c r="E251" s="92" t="s">
        <v>168</v>
      </c>
    </row>
    <row r="252" spans="3:5" s="92" customFormat="1" ht="12.75">
      <c r="C252" s="92" t="s">
        <v>166</v>
      </c>
      <c r="D252" s="92" t="s">
        <v>255</v>
      </c>
      <c r="E252" s="92" t="s">
        <v>168</v>
      </c>
    </row>
    <row r="253" spans="3:5" ht="12.75">
      <c r="C253" t="s">
        <v>417</v>
      </c>
      <c r="D253" t="s">
        <v>374</v>
      </c>
      <c r="E253" t="s">
        <v>418</v>
      </c>
    </row>
    <row r="254" spans="3:5" s="92" customFormat="1" ht="12.75">
      <c r="C254" s="92" t="s">
        <v>419</v>
      </c>
      <c r="D254" s="92" t="s">
        <v>374</v>
      </c>
      <c r="E254" s="92" t="s">
        <v>420</v>
      </c>
    </row>
    <row r="255" spans="3:5" s="92" customFormat="1" ht="12.75">
      <c r="C255" s="92" t="s">
        <v>421</v>
      </c>
      <c r="D255" s="92" t="s">
        <v>101</v>
      </c>
      <c r="E255" s="92" t="s">
        <v>67</v>
      </c>
    </row>
    <row r="256" spans="3:5" s="92" customFormat="1" ht="12.75">
      <c r="C256" s="93" t="s">
        <v>422</v>
      </c>
      <c r="D256" s="93" t="s">
        <v>29</v>
      </c>
      <c r="E256" s="93" t="s">
        <v>423</v>
      </c>
    </row>
    <row r="257" spans="3:5" s="92" customFormat="1" ht="12.75">
      <c r="C257" s="92" t="s">
        <v>194</v>
      </c>
      <c r="D257" s="92" t="s">
        <v>29</v>
      </c>
      <c r="E257" s="92" t="s">
        <v>195</v>
      </c>
    </row>
    <row r="258" spans="3:5" ht="12.75">
      <c r="C258" t="s">
        <v>424</v>
      </c>
      <c r="D258" t="s">
        <v>29</v>
      </c>
      <c r="E258" t="s">
        <v>425</v>
      </c>
    </row>
    <row r="259" spans="3:5" s="92" customFormat="1" ht="12.75">
      <c r="C259" s="92" t="s">
        <v>426</v>
      </c>
      <c r="D259" s="92" t="s">
        <v>427</v>
      </c>
      <c r="E259" s="92" t="s">
        <v>428</v>
      </c>
    </row>
    <row r="260" spans="3:5" ht="12.75">
      <c r="C260" t="s">
        <v>429</v>
      </c>
      <c r="D260" t="s">
        <v>36</v>
      </c>
      <c r="E260" t="s">
        <v>335</v>
      </c>
    </row>
    <row r="261" spans="3:5" s="92" customFormat="1" ht="12.75">
      <c r="C261" s="92" t="s">
        <v>430</v>
      </c>
      <c r="D261" s="92" t="s">
        <v>431</v>
      </c>
      <c r="E261" s="92" t="s">
        <v>432</v>
      </c>
    </row>
    <row r="262" spans="3:5" ht="12.75">
      <c r="C262" t="s">
        <v>430</v>
      </c>
      <c r="D262" t="s">
        <v>431</v>
      </c>
      <c r="E262" t="s">
        <v>433</v>
      </c>
    </row>
    <row r="263" spans="3:5" s="92" customFormat="1" ht="12.75">
      <c r="C263" s="92" t="s">
        <v>434</v>
      </c>
      <c r="D263" s="92" t="s">
        <v>101</v>
      </c>
      <c r="E263" s="92" t="s">
        <v>70</v>
      </c>
    </row>
    <row r="264" spans="3:5" ht="12.75">
      <c r="C264" t="s">
        <v>253</v>
      </c>
      <c r="D264" t="s">
        <v>254</v>
      </c>
      <c r="E264" t="s">
        <v>92</v>
      </c>
    </row>
    <row r="265" spans="3:5" s="92" customFormat="1" ht="12.75">
      <c r="C265" s="92" t="s">
        <v>435</v>
      </c>
      <c r="D265" s="92" t="s">
        <v>43</v>
      </c>
      <c r="E265" s="92" t="s">
        <v>436</v>
      </c>
    </row>
    <row r="266" spans="3:5" s="92" customFormat="1" ht="12.75">
      <c r="C266" s="92" t="s">
        <v>437</v>
      </c>
      <c r="D266" s="92" t="s">
        <v>353</v>
      </c>
      <c r="E266" s="92" t="s">
        <v>438</v>
      </c>
    </row>
    <row r="267" spans="3:5" s="92" customFormat="1" ht="12.75">
      <c r="C267" s="92" t="s">
        <v>66</v>
      </c>
      <c r="D267" s="92" t="s">
        <v>16</v>
      </c>
      <c r="E267" s="92" t="s">
        <v>67</v>
      </c>
    </row>
    <row r="268" spans="3:5" s="92" customFormat="1" ht="12.75">
      <c r="C268" s="92" t="s">
        <v>439</v>
      </c>
      <c r="D268" s="92" t="s">
        <v>440</v>
      </c>
      <c r="E268" s="92" t="s">
        <v>70</v>
      </c>
    </row>
    <row r="269" spans="3:5" s="92" customFormat="1" ht="12.75">
      <c r="C269" s="92" t="s">
        <v>441</v>
      </c>
      <c r="D269" s="92" t="s">
        <v>442</v>
      </c>
      <c r="E269" s="92" t="s">
        <v>443</v>
      </c>
    </row>
    <row r="270" spans="3:5" s="92" customFormat="1" ht="12.75">
      <c r="C270" s="92" t="s">
        <v>444</v>
      </c>
      <c r="D270" s="92" t="s">
        <v>237</v>
      </c>
      <c r="E270" s="92" t="s">
        <v>238</v>
      </c>
    </row>
    <row r="271" spans="3:5" s="92" customFormat="1" ht="12.75">
      <c r="C271" s="92" t="s">
        <v>445</v>
      </c>
      <c r="D271" s="92" t="s">
        <v>51</v>
      </c>
      <c r="E271" s="92" t="s">
        <v>446</v>
      </c>
    </row>
    <row r="272" spans="3:5" s="92" customFormat="1" ht="12.75">
      <c r="C272" s="92" t="s">
        <v>447</v>
      </c>
      <c r="D272" s="92" t="s">
        <v>75</v>
      </c>
      <c r="E272" s="92" t="s">
        <v>70</v>
      </c>
    </row>
    <row r="273" spans="3:5" s="92" customFormat="1" ht="12.75">
      <c r="C273" s="92" t="s">
        <v>262</v>
      </c>
      <c r="D273" s="92" t="s">
        <v>263</v>
      </c>
      <c r="E273" s="92" t="s">
        <v>70</v>
      </c>
    </row>
    <row r="274" spans="3:5" s="92" customFormat="1" ht="12.75">
      <c r="C274" s="92" t="s">
        <v>448</v>
      </c>
      <c r="D274" s="92" t="s">
        <v>208</v>
      </c>
      <c r="E274" s="92" t="s">
        <v>360</v>
      </c>
    </row>
    <row r="275" spans="3:5" s="92" customFormat="1" ht="12.75">
      <c r="C275" s="92" t="s">
        <v>134</v>
      </c>
      <c r="D275" s="92" t="s">
        <v>135</v>
      </c>
      <c r="E275" s="92" t="s">
        <v>136</v>
      </c>
    </row>
    <row r="276" spans="3:6" s="92" customFormat="1" ht="12.75">
      <c r="C276" s="92" t="s">
        <v>449</v>
      </c>
      <c r="D276" s="92" t="s">
        <v>450</v>
      </c>
      <c r="E276" s="92" t="s">
        <v>451</v>
      </c>
      <c r="F276" s="92" t="s">
        <v>2</v>
      </c>
    </row>
    <row r="277" spans="3:5" s="92" customFormat="1" ht="12.75">
      <c r="C277" s="92" t="s">
        <v>452</v>
      </c>
      <c r="D277" s="92" t="s">
        <v>199</v>
      </c>
      <c r="E277" s="92" t="s">
        <v>453</v>
      </c>
    </row>
    <row r="278" spans="3:5" ht="12.75">
      <c r="C278" t="s">
        <v>454</v>
      </c>
      <c r="D278" t="s">
        <v>455</v>
      </c>
      <c r="E278" t="s">
        <v>456</v>
      </c>
    </row>
    <row r="279" spans="3:5" ht="12.75">
      <c r="C279" t="s">
        <v>457</v>
      </c>
      <c r="D279" t="s">
        <v>248</v>
      </c>
      <c r="E279" t="s">
        <v>458</v>
      </c>
    </row>
    <row r="280" spans="3:5" s="92" customFormat="1" ht="12.75">
      <c r="C280" s="93" t="s">
        <v>28</v>
      </c>
      <c r="D280" s="93" t="s">
        <v>29</v>
      </c>
      <c r="E280" s="93" t="s">
        <v>459</v>
      </c>
    </row>
    <row r="281" spans="3:5" ht="12.75">
      <c r="C281" t="s">
        <v>460</v>
      </c>
      <c r="D281" t="s">
        <v>461</v>
      </c>
      <c r="E281" t="s">
        <v>462</v>
      </c>
    </row>
    <row r="282" spans="3:5" ht="12.75">
      <c r="C282" t="s">
        <v>463</v>
      </c>
      <c r="D282" t="s">
        <v>101</v>
      </c>
      <c r="E282" t="s">
        <v>55</v>
      </c>
    </row>
    <row r="283" spans="3:5" ht="12.75">
      <c r="C283" t="s">
        <v>464</v>
      </c>
      <c r="D283" t="s">
        <v>248</v>
      </c>
      <c r="E283" t="s">
        <v>55</v>
      </c>
    </row>
    <row r="284" spans="3:5" s="92" customFormat="1" ht="12.75">
      <c r="C284" s="92" t="s">
        <v>465</v>
      </c>
      <c r="D284" s="92" t="s">
        <v>69</v>
      </c>
      <c r="E284" s="92" t="s">
        <v>466</v>
      </c>
    </row>
    <row r="285" spans="3:5" s="92" customFormat="1" ht="12.75">
      <c r="C285" s="92" t="s">
        <v>467</v>
      </c>
      <c r="D285" s="92" t="s">
        <v>24</v>
      </c>
      <c r="E285" s="92" t="s">
        <v>468</v>
      </c>
    </row>
    <row r="286" spans="3:5" s="92" customFormat="1" ht="12.75">
      <c r="C286" s="93" t="s">
        <v>469</v>
      </c>
      <c r="D286" s="93" t="s">
        <v>199</v>
      </c>
      <c r="E286" s="93" t="s">
        <v>412</v>
      </c>
    </row>
    <row r="287" spans="3:5" ht="12.75">
      <c r="C287" t="s">
        <v>470</v>
      </c>
      <c r="D287" t="s">
        <v>471</v>
      </c>
      <c r="E287" t="s">
        <v>472</v>
      </c>
    </row>
    <row r="288" spans="3:5" ht="12.75">
      <c r="C288" t="s">
        <v>473</v>
      </c>
      <c r="D288" t="s">
        <v>474</v>
      </c>
      <c r="E288" t="s">
        <v>475</v>
      </c>
    </row>
    <row r="289" spans="3:5" s="92" customFormat="1" ht="12.75">
      <c r="C289" s="92" t="s">
        <v>34</v>
      </c>
      <c r="D289" s="92" t="s">
        <v>22</v>
      </c>
      <c r="E289" s="92" t="s">
        <v>20</v>
      </c>
    </row>
    <row r="290" spans="3:5" s="92" customFormat="1" ht="12.75">
      <c r="C290" s="92" t="s">
        <v>34</v>
      </c>
      <c r="D290" s="92" t="s">
        <v>84</v>
      </c>
      <c r="E290" s="92" t="s">
        <v>20</v>
      </c>
    </row>
    <row r="291" spans="3:4" s="92" customFormat="1" ht="12.75">
      <c r="C291" s="92" t="s">
        <v>476</v>
      </c>
      <c r="D291" s="92" t="s">
        <v>43</v>
      </c>
    </row>
    <row r="292" spans="3:5" s="92" customFormat="1" ht="12.75">
      <c r="C292" s="92" t="s">
        <v>477</v>
      </c>
      <c r="D292" s="92" t="s">
        <v>94</v>
      </c>
      <c r="E292" s="92" t="s">
        <v>136</v>
      </c>
    </row>
    <row r="293" spans="3:5" s="92" customFormat="1" ht="12.75">
      <c r="C293" s="92" t="s">
        <v>478</v>
      </c>
      <c r="D293" s="92" t="s">
        <v>16</v>
      </c>
      <c r="E293" s="92" t="s">
        <v>70</v>
      </c>
    </row>
    <row r="294" spans="3:5" ht="12.75">
      <c r="C294" t="s">
        <v>478</v>
      </c>
      <c r="D294" t="s">
        <v>16</v>
      </c>
      <c r="E294" t="s">
        <v>70</v>
      </c>
    </row>
    <row r="295" spans="3:6" s="92" customFormat="1" ht="12.75">
      <c r="C295" s="92" t="s">
        <v>479</v>
      </c>
      <c r="D295" s="92" t="s">
        <v>24</v>
      </c>
      <c r="E295" s="92" t="s">
        <v>67</v>
      </c>
      <c r="F295" s="92" t="s">
        <v>2</v>
      </c>
    </row>
    <row r="296" spans="3:5" s="92" customFormat="1" ht="12.75">
      <c r="C296" s="92" t="s">
        <v>56</v>
      </c>
      <c r="D296" s="92" t="s">
        <v>29</v>
      </c>
      <c r="E296" s="92" t="s">
        <v>57</v>
      </c>
    </row>
    <row r="297" spans="3:5" s="92" customFormat="1" ht="12.75">
      <c r="C297" s="93" t="s">
        <v>480</v>
      </c>
      <c r="D297" s="93" t="s">
        <v>51</v>
      </c>
      <c r="E297" s="93" t="s">
        <v>481</v>
      </c>
    </row>
    <row r="298" spans="3:5" ht="12.75">
      <c r="C298" t="s">
        <v>482</v>
      </c>
      <c r="D298" t="s">
        <v>59</v>
      </c>
      <c r="E298" t="s">
        <v>2</v>
      </c>
    </row>
    <row r="299" spans="3:5" s="92" customFormat="1" ht="12.75">
      <c r="C299" s="92" t="s">
        <v>483</v>
      </c>
      <c r="D299" s="92" t="s">
        <v>484</v>
      </c>
      <c r="E299" s="92" t="s">
        <v>67</v>
      </c>
    </row>
    <row r="300" spans="3:5" ht="12.75">
      <c r="C300" t="s">
        <v>485</v>
      </c>
      <c r="D300" t="s">
        <v>486</v>
      </c>
      <c r="E300" t="s">
        <v>487</v>
      </c>
    </row>
    <row r="301" spans="3:5" ht="12.75">
      <c r="C301" t="s">
        <v>488</v>
      </c>
      <c r="D301" t="s">
        <v>489</v>
      </c>
      <c r="E301" t="s">
        <v>490</v>
      </c>
    </row>
    <row r="302" spans="3:5" ht="12.75">
      <c r="C302" t="s">
        <v>491</v>
      </c>
      <c r="D302" t="s">
        <v>353</v>
      </c>
      <c r="E302" t="s">
        <v>104</v>
      </c>
    </row>
    <row r="303" spans="3:5" s="92" customFormat="1" ht="12.75">
      <c r="C303" s="92" t="s">
        <v>492</v>
      </c>
      <c r="D303" s="92" t="s">
        <v>75</v>
      </c>
      <c r="E303" s="92" t="s">
        <v>493</v>
      </c>
    </row>
    <row r="304" spans="3:5" s="92" customFormat="1" ht="12.75">
      <c r="C304" s="92" t="s">
        <v>205</v>
      </c>
      <c r="D304" s="92" t="s">
        <v>91</v>
      </c>
      <c r="E304" s="92" t="s">
        <v>206</v>
      </c>
    </row>
    <row r="305" spans="3:5" ht="12.75">
      <c r="C305" t="s">
        <v>494</v>
      </c>
      <c r="D305" t="s">
        <v>495</v>
      </c>
      <c r="E305" t="s">
        <v>55</v>
      </c>
    </row>
    <row r="306" spans="3:5" ht="12.75">
      <c r="C306" t="s">
        <v>496</v>
      </c>
      <c r="D306" t="s">
        <v>22</v>
      </c>
      <c r="E306" t="s">
        <v>497</v>
      </c>
    </row>
    <row r="307" spans="3:5" s="92" customFormat="1" ht="12.75">
      <c r="C307" s="93" t="s">
        <v>498</v>
      </c>
      <c r="D307" s="93" t="s">
        <v>499</v>
      </c>
      <c r="E307" s="93" t="s">
        <v>500</v>
      </c>
    </row>
    <row r="308" spans="3:5" ht="12.75">
      <c r="C308" t="s">
        <v>498</v>
      </c>
      <c r="D308" t="s">
        <v>499</v>
      </c>
      <c r="E308" t="s">
        <v>501</v>
      </c>
    </row>
    <row r="309" spans="3:5" ht="12.75">
      <c r="C309" t="s">
        <v>502</v>
      </c>
      <c r="D309" t="s">
        <v>106</v>
      </c>
      <c r="E309" t="s">
        <v>503</v>
      </c>
    </row>
    <row r="310" spans="3:5" ht="12.75">
      <c r="C310" t="s">
        <v>504</v>
      </c>
      <c r="D310" t="s">
        <v>505</v>
      </c>
      <c r="E310" t="s">
        <v>503</v>
      </c>
    </row>
    <row r="311" spans="3:5" s="92" customFormat="1" ht="12.75">
      <c r="C311" s="92" t="s">
        <v>506</v>
      </c>
      <c r="D311" s="92" t="s">
        <v>106</v>
      </c>
      <c r="E311" s="92" t="s">
        <v>507</v>
      </c>
    </row>
    <row r="312" spans="3:5" ht="12.75">
      <c r="C312" t="s">
        <v>508</v>
      </c>
      <c r="D312" t="s">
        <v>509</v>
      </c>
      <c r="E312" t="s">
        <v>70</v>
      </c>
    </row>
    <row r="313" spans="3:5" ht="12.75">
      <c r="C313" t="s">
        <v>226</v>
      </c>
      <c r="D313" t="s">
        <v>227</v>
      </c>
      <c r="E313" t="s">
        <v>20</v>
      </c>
    </row>
    <row r="314" spans="3:5" ht="12.75">
      <c r="C314" t="s">
        <v>510</v>
      </c>
      <c r="D314" t="s">
        <v>511</v>
      </c>
      <c r="E314" t="s">
        <v>512</v>
      </c>
    </row>
    <row r="315" spans="3:5" ht="12.75">
      <c r="C315" t="s">
        <v>513</v>
      </c>
      <c r="D315" t="s">
        <v>51</v>
      </c>
      <c r="E315" t="s">
        <v>55</v>
      </c>
    </row>
    <row r="316" spans="3:5" s="92" customFormat="1" ht="12.75">
      <c r="C316" s="92" t="s">
        <v>514</v>
      </c>
      <c r="D316" s="92" t="s">
        <v>40</v>
      </c>
      <c r="E316" s="92" t="s">
        <v>515</v>
      </c>
    </row>
    <row r="317" spans="3:5" s="92" customFormat="1" ht="12.75">
      <c r="C317" s="92" t="s">
        <v>516</v>
      </c>
      <c r="D317" s="92" t="s">
        <v>324</v>
      </c>
      <c r="E317" s="92" t="s">
        <v>517</v>
      </c>
    </row>
    <row r="318" spans="3:5" ht="12.75">
      <c r="C318" t="s">
        <v>516</v>
      </c>
      <c r="D318" t="s">
        <v>324</v>
      </c>
      <c r="E318" t="s">
        <v>436</v>
      </c>
    </row>
    <row r="319" spans="3:5" s="92" customFormat="1" ht="12.75">
      <c r="C319" s="92" t="s">
        <v>518</v>
      </c>
      <c r="D319" s="92" t="s">
        <v>29</v>
      </c>
      <c r="E319" s="92" t="s">
        <v>519</v>
      </c>
    </row>
    <row r="320" spans="3:5" s="92" customFormat="1" ht="12.75">
      <c r="C320" s="92" t="s">
        <v>520</v>
      </c>
      <c r="D320" s="92" t="s">
        <v>505</v>
      </c>
      <c r="E320" s="92" t="s">
        <v>521</v>
      </c>
    </row>
    <row r="321" spans="3:5" s="92" customFormat="1" ht="12.75">
      <c r="C321" s="93" t="s">
        <v>522</v>
      </c>
      <c r="D321" s="93" t="s">
        <v>29</v>
      </c>
      <c r="E321" s="93" t="s">
        <v>523</v>
      </c>
    </row>
    <row r="322" spans="3:5" ht="12.75">
      <c r="C322" t="s">
        <v>524</v>
      </c>
      <c r="D322" t="s">
        <v>69</v>
      </c>
      <c r="E322" t="s">
        <v>525</v>
      </c>
    </row>
    <row r="323" spans="3:5" s="92" customFormat="1" ht="12.75">
      <c r="C323" s="92" t="s">
        <v>526</v>
      </c>
      <c r="D323" s="92" t="s">
        <v>284</v>
      </c>
      <c r="E323" s="92" t="s">
        <v>2</v>
      </c>
    </row>
    <row r="324" spans="3:6" s="92" customFormat="1" ht="12.75">
      <c r="C324" s="92" t="s">
        <v>173</v>
      </c>
      <c r="D324" s="92" t="s">
        <v>174</v>
      </c>
      <c r="E324" s="92" t="s">
        <v>175</v>
      </c>
      <c r="F324" s="92" t="s">
        <v>2</v>
      </c>
    </row>
    <row r="325" spans="3:5" ht="12.75">
      <c r="C325" t="s">
        <v>527</v>
      </c>
      <c r="D325" t="s">
        <v>106</v>
      </c>
      <c r="E325" t="s">
        <v>528</v>
      </c>
    </row>
    <row r="326" spans="3:5" s="92" customFormat="1" ht="12.75">
      <c r="C326" s="92" t="s">
        <v>529</v>
      </c>
      <c r="D326" s="92" t="s">
        <v>97</v>
      </c>
      <c r="E326" s="92" t="s">
        <v>200</v>
      </c>
    </row>
    <row r="327" spans="3:5" ht="12.75">
      <c r="C327" t="s">
        <v>530</v>
      </c>
      <c r="D327" t="s">
        <v>340</v>
      </c>
      <c r="E327" t="s">
        <v>472</v>
      </c>
    </row>
    <row r="328" spans="3:5" s="92" customFormat="1" ht="12.75">
      <c r="C328" s="92" t="s">
        <v>223</v>
      </c>
      <c r="D328" s="92" t="s">
        <v>224</v>
      </c>
      <c r="E328" s="92" t="s">
        <v>531</v>
      </c>
    </row>
    <row r="329" spans="3:5" s="92" customFormat="1" ht="12.75">
      <c r="C329" s="92" t="s">
        <v>532</v>
      </c>
      <c r="D329" s="92" t="s">
        <v>391</v>
      </c>
      <c r="E329" s="92" t="s">
        <v>20</v>
      </c>
    </row>
    <row r="330" spans="3:5" ht="12.75">
      <c r="C330" t="s">
        <v>533</v>
      </c>
      <c r="D330" t="s">
        <v>106</v>
      </c>
      <c r="E330" t="s">
        <v>534</v>
      </c>
    </row>
    <row r="331" spans="3:5" s="92" customFormat="1" ht="12.75">
      <c r="C331" s="92" t="s">
        <v>77</v>
      </c>
      <c r="D331" s="92" t="s">
        <v>22</v>
      </c>
      <c r="E331" s="92" t="s">
        <v>78</v>
      </c>
    </row>
    <row r="332" spans="3:5" ht="12.75">
      <c r="C332" t="s">
        <v>535</v>
      </c>
      <c r="D332" t="s">
        <v>29</v>
      </c>
      <c r="E332" t="s">
        <v>536</v>
      </c>
    </row>
    <row r="333" spans="3:5" s="92" customFormat="1" ht="12.75">
      <c r="C333" s="92" t="s">
        <v>196</v>
      </c>
      <c r="D333" s="92" t="s">
        <v>69</v>
      </c>
      <c r="E333" s="92" t="s">
        <v>537</v>
      </c>
    </row>
    <row r="334" spans="3:5" s="92" customFormat="1" ht="12.75">
      <c r="C334" s="92" t="s">
        <v>538</v>
      </c>
      <c r="D334" s="92" t="s">
        <v>277</v>
      </c>
      <c r="E334" s="92" t="s">
        <v>67</v>
      </c>
    </row>
    <row r="335" spans="3:5" ht="12.75">
      <c r="C335" t="s">
        <v>539</v>
      </c>
      <c r="D335" t="s">
        <v>43</v>
      </c>
      <c r="E335" t="s">
        <v>540</v>
      </c>
    </row>
    <row r="336" spans="3:5" ht="12.75">
      <c r="C336" t="s">
        <v>541</v>
      </c>
      <c r="D336" t="s">
        <v>542</v>
      </c>
      <c r="E336" t="s">
        <v>104</v>
      </c>
    </row>
    <row r="337" spans="3:5" s="92" customFormat="1" ht="12.75">
      <c r="C337" s="92" t="s">
        <v>543</v>
      </c>
      <c r="D337" s="92" t="s">
        <v>80</v>
      </c>
      <c r="E337" s="92" t="s">
        <v>544</v>
      </c>
    </row>
    <row r="338" spans="3:5" s="92" customFormat="1" ht="12.75">
      <c r="C338" s="92" t="s">
        <v>545</v>
      </c>
      <c r="D338" s="92" t="s">
        <v>546</v>
      </c>
      <c r="E338" s="92" t="s">
        <v>547</v>
      </c>
    </row>
    <row r="339" spans="3:5" s="92" customFormat="1" ht="12.75">
      <c r="C339" s="92" t="s">
        <v>548</v>
      </c>
      <c r="D339" s="92" t="s">
        <v>106</v>
      </c>
      <c r="E339" s="92" t="s">
        <v>549</v>
      </c>
    </row>
    <row r="340" spans="3:5" s="92" customFormat="1" ht="12.75">
      <c r="C340" s="92" t="s">
        <v>83</v>
      </c>
      <c r="D340" s="92" t="s">
        <v>84</v>
      </c>
      <c r="E340" s="92" t="s">
        <v>67</v>
      </c>
    </row>
    <row r="341" spans="3:5" s="92" customFormat="1" ht="12.75">
      <c r="C341" s="92" t="s">
        <v>550</v>
      </c>
      <c r="D341" s="92" t="s">
        <v>97</v>
      </c>
      <c r="E341" s="92" t="s">
        <v>551</v>
      </c>
    </row>
    <row r="342" spans="3:5" s="92" customFormat="1" ht="12.75">
      <c r="C342" s="92" t="s">
        <v>550</v>
      </c>
      <c r="D342" s="92" t="s">
        <v>69</v>
      </c>
      <c r="E342" s="92" t="s">
        <v>551</v>
      </c>
    </row>
    <row r="343" spans="3:5" s="92" customFormat="1" ht="12.75">
      <c r="C343" s="92" t="s">
        <v>552</v>
      </c>
      <c r="D343" s="92" t="s">
        <v>553</v>
      </c>
      <c r="E343" s="92" t="s">
        <v>213</v>
      </c>
    </row>
    <row r="344" spans="3:5" s="92" customFormat="1" ht="12.75">
      <c r="C344" s="92" t="s">
        <v>50</v>
      </c>
      <c r="D344" s="92" t="s">
        <v>554</v>
      </c>
      <c r="E344" s="92" t="s">
        <v>52</v>
      </c>
    </row>
    <row r="345" spans="3:5" ht="12.75">
      <c r="C345" t="s">
        <v>555</v>
      </c>
      <c r="D345" t="s">
        <v>91</v>
      </c>
      <c r="E345" t="s">
        <v>556</v>
      </c>
    </row>
    <row r="346" spans="3:5" s="92" customFormat="1" ht="12.75">
      <c r="C346" s="92" t="s">
        <v>557</v>
      </c>
      <c r="D346" s="92" t="s">
        <v>36</v>
      </c>
      <c r="E346" s="92" t="s">
        <v>558</v>
      </c>
    </row>
    <row r="347" spans="3:5" ht="12.75">
      <c r="C347" t="s">
        <v>264</v>
      </c>
      <c r="D347" t="s">
        <v>277</v>
      </c>
      <c r="E347" t="s">
        <v>458</v>
      </c>
    </row>
    <row r="348" spans="3:5" s="92" customFormat="1" ht="12.75">
      <c r="C348" s="92" t="s">
        <v>264</v>
      </c>
      <c r="D348" s="92" t="s">
        <v>265</v>
      </c>
      <c r="E348" s="92" t="s">
        <v>20</v>
      </c>
    </row>
    <row r="349" spans="3:5" s="92" customFormat="1" ht="12.75">
      <c r="C349" s="93" t="s">
        <v>559</v>
      </c>
      <c r="D349" s="93" t="s">
        <v>75</v>
      </c>
      <c r="E349" s="93" t="s">
        <v>560</v>
      </c>
    </row>
    <row r="350" spans="3:5" s="92" customFormat="1" ht="12.75">
      <c r="C350" s="93" t="s">
        <v>113</v>
      </c>
      <c r="D350" s="93" t="s">
        <v>22</v>
      </c>
      <c r="E350" s="93" t="s">
        <v>60</v>
      </c>
    </row>
    <row r="351" spans="3:5" ht="12.75">
      <c r="C351" t="s">
        <v>561</v>
      </c>
      <c r="D351" t="s">
        <v>101</v>
      </c>
      <c r="E351" t="s">
        <v>562</v>
      </c>
    </row>
    <row r="352" spans="3:5" s="92" customFormat="1" ht="12.75">
      <c r="C352" s="92" t="s">
        <v>171</v>
      </c>
      <c r="D352" s="92" t="s">
        <v>51</v>
      </c>
      <c r="E352" s="92" t="s">
        <v>172</v>
      </c>
    </row>
    <row r="353" spans="3:5" s="92" customFormat="1" ht="12.75">
      <c r="C353" s="92" t="s">
        <v>563</v>
      </c>
      <c r="D353" s="92" t="s">
        <v>75</v>
      </c>
      <c r="E353" s="92" t="s">
        <v>67</v>
      </c>
    </row>
    <row r="354" spans="3:5" ht="12.75">
      <c r="C354" t="s">
        <v>95</v>
      </c>
      <c r="D354" t="s">
        <v>32</v>
      </c>
      <c r="E354" t="s">
        <v>136</v>
      </c>
    </row>
    <row r="355" spans="3:5" s="92" customFormat="1" ht="12.75">
      <c r="C355" s="92" t="s">
        <v>95</v>
      </c>
      <c r="D355" s="92" t="s">
        <v>203</v>
      </c>
      <c r="E355" s="92" t="s">
        <v>136</v>
      </c>
    </row>
    <row r="356" spans="3:6" s="92" customFormat="1" ht="12.75">
      <c r="C356" s="92" t="s">
        <v>564</v>
      </c>
      <c r="D356" s="92" t="s">
        <v>284</v>
      </c>
      <c r="E356" s="92" t="s">
        <v>136</v>
      </c>
      <c r="F356" s="92" t="s">
        <v>2</v>
      </c>
    </row>
    <row r="357" spans="3:5" s="92" customFormat="1" ht="12.75">
      <c r="C357" s="92" t="s">
        <v>565</v>
      </c>
      <c r="D357" s="92" t="s">
        <v>286</v>
      </c>
      <c r="E357" s="92" t="s">
        <v>566</v>
      </c>
    </row>
    <row r="358" spans="3:5" ht="12.75">
      <c r="C358" t="s">
        <v>567</v>
      </c>
      <c r="D358" t="s">
        <v>568</v>
      </c>
      <c r="E358" t="s">
        <v>55</v>
      </c>
    </row>
    <row r="359" spans="3:5" s="92" customFormat="1" ht="12.75">
      <c r="C359" s="92" t="s">
        <v>85</v>
      </c>
      <c r="D359" s="92" t="s">
        <v>86</v>
      </c>
      <c r="E359" s="92" t="s">
        <v>569</v>
      </c>
    </row>
    <row r="360" spans="3:5" s="92" customFormat="1" ht="12.75">
      <c r="C360" s="92" t="s">
        <v>218</v>
      </c>
      <c r="D360" s="92" t="s">
        <v>115</v>
      </c>
      <c r="E360" s="92" t="s">
        <v>219</v>
      </c>
    </row>
    <row r="361" spans="3:5" s="92" customFormat="1" ht="12.75">
      <c r="C361" s="92" t="s">
        <v>210</v>
      </c>
      <c r="D361" s="92" t="s">
        <v>29</v>
      </c>
      <c r="E361" s="92" t="s">
        <v>243</v>
      </c>
    </row>
    <row r="362" spans="3:5" s="92" customFormat="1" ht="12.75">
      <c r="C362" s="92" t="s">
        <v>198</v>
      </c>
      <c r="D362" s="92" t="s">
        <v>199</v>
      </c>
      <c r="E362" s="92" t="s">
        <v>200</v>
      </c>
    </row>
    <row r="363" spans="3:5" ht="12.75">
      <c r="C363" t="s">
        <v>198</v>
      </c>
      <c r="D363" t="s">
        <v>199</v>
      </c>
      <c r="E363" t="s">
        <v>200</v>
      </c>
    </row>
    <row r="364" spans="3:5" ht="12.75">
      <c r="C364" t="s">
        <v>570</v>
      </c>
      <c r="D364" t="s">
        <v>174</v>
      </c>
      <c r="E364" t="s">
        <v>571</v>
      </c>
    </row>
    <row r="365" spans="3:5" ht="12.75">
      <c r="C365" t="s">
        <v>572</v>
      </c>
      <c r="D365" t="s">
        <v>106</v>
      </c>
      <c r="E365" t="s">
        <v>573</v>
      </c>
    </row>
    <row r="366" spans="3:5" s="92" customFormat="1" ht="12.75">
      <c r="C366" s="93" t="s">
        <v>21</v>
      </c>
      <c r="D366" s="93" t="s">
        <v>22</v>
      </c>
      <c r="E366" s="93" t="s">
        <v>20</v>
      </c>
    </row>
    <row r="367" spans="3:5" s="92" customFormat="1" ht="12.75">
      <c r="C367" s="93" t="s">
        <v>574</v>
      </c>
      <c r="D367" s="93" t="s">
        <v>115</v>
      </c>
      <c r="E367" s="93" t="s">
        <v>575</v>
      </c>
    </row>
    <row r="368" spans="3:5" ht="12.75">
      <c r="C368" t="s">
        <v>576</v>
      </c>
      <c r="D368" t="s">
        <v>29</v>
      </c>
      <c r="E368" t="s">
        <v>436</v>
      </c>
    </row>
    <row r="369" spans="3:5" ht="12.75">
      <c r="C369" t="s">
        <v>577</v>
      </c>
      <c r="D369" t="s">
        <v>578</v>
      </c>
      <c r="E369" t="s">
        <v>579</v>
      </c>
    </row>
    <row r="370" spans="3:5" s="92" customFormat="1" ht="12.75">
      <c r="C370" s="93" t="s">
        <v>580</v>
      </c>
      <c r="D370" s="93" t="s">
        <v>29</v>
      </c>
      <c r="E370" s="93" t="s">
        <v>25</v>
      </c>
    </row>
    <row r="371" spans="3:5" s="92" customFormat="1" ht="12.75">
      <c r="C371" s="93" t="s">
        <v>244</v>
      </c>
      <c r="D371" s="93" t="s">
        <v>581</v>
      </c>
      <c r="E371" s="93" t="s">
        <v>20</v>
      </c>
    </row>
    <row r="372" spans="3:5" s="92" customFormat="1" ht="12.75">
      <c r="C372" s="92" t="s">
        <v>582</v>
      </c>
      <c r="D372" s="92" t="s">
        <v>554</v>
      </c>
      <c r="E372" s="92" t="s">
        <v>583</v>
      </c>
    </row>
    <row r="373" spans="3:5" ht="12.75">
      <c r="C373" t="s">
        <v>584</v>
      </c>
      <c r="D373" t="s">
        <v>199</v>
      </c>
      <c r="E373" t="s">
        <v>2</v>
      </c>
    </row>
    <row r="374" spans="3:5" s="92" customFormat="1" ht="12.75">
      <c r="C374" s="92" t="s">
        <v>584</v>
      </c>
      <c r="D374" s="92" t="s">
        <v>22</v>
      </c>
      <c r="E374" s="92" t="s">
        <v>585</v>
      </c>
    </row>
    <row r="375" spans="3:5" s="92" customFormat="1" ht="12.75">
      <c r="C375" s="92" t="s">
        <v>586</v>
      </c>
      <c r="D375" s="92" t="s">
        <v>587</v>
      </c>
      <c r="E375" s="92" t="s">
        <v>588</v>
      </c>
    </row>
    <row r="376" spans="3:5" ht="12.75">
      <c r="C376" t="s">
        <v>58</v>
      </c>
      <c r="D376" t="s">
        <v>59</v>
      </c>
      <c r="E376" t="s">
        <v>60</v>
      </c>
    </row>
    <row r="377" spans="3:5" ht="12.75">
      <c r="C377" t="s">
        <v>247</v>
      </c>
      <c r="D377" t="s">
        <v>248</v>
      </c>
      <c r="E377" t="s">
        <v>60</v>
      </c>
    </row>
    <row r="378" spans="3:5" ht="12.75">
      <c r="C378" t="s">
        <v>247</v>
      </c>
      <c r="D378" t="s">
        <v>402</v>
      </c>
      <c r="E378" t="s">
        <v>60</v>
      </c>
    </row>
    <row r="379" spans="3:5" ht="12.75">
      <c r="C379" t="s">
        <v>589</v>
      </c>
      <c r="D379" t="s">
        <v>22</v>
      </c>
      <c r="E379" t="s">
        <v>501</v>
      </c>
    </row>
    <row r="380" spans="3:5" s="92" customFormat="1" ht="12.75">
      <c r="C380" s="92" t="s">
        <v>242</v>
      </c>
      <c r="D380" s="92" t="s">
        <v>97</v>
      </c>
      <c r="E380" s="92" t="s">
        <v>590</v>
      </c>
    </row>
    <row r="381" spans="3:5" ht="12.75">
      <c r="C381" t="s">
        <v>242</v>
      </c>
      <c r="D381" t="s">
        <v>51</v>
      </c>
      <c r="E381" t="s">
        <v>335</v>
      </c>
    </row>
    <row r="382" spans="3:5" ht="12.75">
      <c r="C382" t="s">
        <v>591</v>
      </c>
      <c r="D382" t="s">
        <v>592</v>
      </c>
      <c r="E382" t="s">
        <v>2</v>
      </c>
    </row>
    <row r="383" spans="3:5" ht="12.75">
      <c r="C383" t="s">
        <v>593</v>
      </c>
      <c r="D383" t="s">
        <v>16</v>
      </c>
      <c r="E383" t="s">
        <v>594</v>
      </c>
    </row>
    <row r="384" spans="3:5" s="92" customFormat="1" ht="12.75">
      <c r="C384" s="92" t="s">
        <v>595</v>
      </c>
      <c r="D384" s="92" t="s">
        <v>596</v>
      </c>
      <c r="E384" s="92" t="s">
        <v>70</v>
      </c>
    </row>
    <row r="385" spans="3:5" ht="12.75">
      <c r="C385" t="s">
        <v>23</v>
      </c>
      <c r="D385" t="s">
        <v>145</v>
      </c>
      <c r="E385" t="s">
        <v>597</v>
      </c>
    </row>
    <row r="386" spans="3:5" s="92" customFormat="1" ht="12.75">
      <c r="C386" s="92" t="s">
        <v>23</v>
      </c>
      <c r="D386" s="92" t="s">
        <v>24</v>
      </c>
      <c r="E386" s="92" t="s">
        <v>25</v>
      </c>
    </row>
    <row r="387" spans="3:5" ht="12.75">
      <c r="C387" t="s">
        <v>598</v>
      </c>
      <c r="D387" t="s">
        <v>265</v>
      </c>
      <c r="E387" t="s">
        <v>55</v>
      </c>
    </row>
    <row r="388" spans="3:5" s="92" customFormat="1" ht="12.75">
      <c r="C388" s="92" t="s">
        <v>108</v>
      </c>
      <c r="D388" s="92" t="s">
        <v>599</v>
      </c>
      <c r="E388" s="92" t="s">
        <v>600</v>
      </c>
    </row>
    <row r="389" spans="3:5" ht="12.75">
      <c r="C389" t="s">
        <v>108</v>
      </c>
      <c r="D389" t="s">
        <v>75</v>
      </c>
      <c r="E389" t="s">
        <v>512</v>
      </c>
    </row>
    <row r="390" spans="3:5" ht="12.75">
      <c r="C390" t="s">
        <v>601</v>
      </c>
      <c r="D390" t="s">
        <v>381</v>
      </c>
      <c r="E390" t="s">
        <v>602</v>
      </c>
    </row>
    <row r="391" spans="3:4" ht="12.75">
      <c r="C391" t="s">
        <v>603</v>
      </c>
      <c r="D391" t="s">
        <v>91</v>
      </c>
    </row>
    <row r="392" spans="3:5" ht="12.75">
      <c r="C392" t="s">
        <v>603</v>
      </c>
      <c r="D392" t="s">
        <v>106</v>
      </c>
      <c r="E392" t="s">
        <v>602</v>
      </c>
    </row>
    <row r="393" spans="3:5" ht="12.75">
      <c r="C393" t="s">
        <v>603</v>
      </c>
      <c r="D393" t="s">
        <v>48</v>
      </c>
      <c r="E393" t="s">
        <v>487</v>
      </c>
    </row>
    <row r="394" spans="3:5" s="92" customFormat="1" ht="12.75">
      <c r="C394" s="92" t="s">
        <v>603</v>
      </c>
      <c r="D394" s="92" t="s">
        <v>145</v>
      </c>
      <c r="E394" s="92" t="s">
        <v>604</v>
      </c>
    </row>
    <row r="395" spans="3:5" s="92" customFormat="1" ht="12.75">
      <c r="C395" s="92" t="s">
        <v>605</v>
      </c>
      <c r="D395" s="92" t="s">
        <v>106</v>
      </c>
      <c r="E395" s="92" t="s">
        <v>606</v>
      </c>
    </row>
    <row r="396" spans="3:5" s="92" customFormat="1" ht="12.75">
      <c r="C396" s="92" t="s">
        <v>607</v>
      </c>
      <c r="D396" s="92" t="s">
        <v>106</v>
      </c>
      <c r="E396" s="92" t="s">
        <v>136</v>
      </c>
    </row>
    <row r="397" spans="3:5" ht="12.75">
      <c r="C397" t="s">
        <v>608</v>
      </c>
      <c r="D397" t="s">
        <v>609</v>
      </c>
      <c r="E397" t="s">
        <v>560</v>
      </c>
    </row>
    <row r="398" spans="3:5" ht="12.75">
      <c r="C398" t="s">
        <v>610</v>
      </c>
      <c r="D398" t="s">
        <v>611</v>
      </c>
      <c r="E398" t="s">
        <v>67</v>
      </c>
    </row>
    <row r="399" spans="3:5" s="92" customFormat="1" ht="12.75">
      <c r="C399" s="93" t="s">
        <v>612</v>
      </c>
      <c r="D399" s="93" t="s">
        <v>64</v>
      </c>
      <c r="E399" s="93" t="s">
        <v>613</v>
      </c>
    </row>
    <row r="400" spans="3:5" s="92" customFormat="1" ht="12.75">
      <c r="C400" s="92" t="s">
        <v>614</v>
      </c>
      <c r="D400" s="92" t="s">
        <v>340</v>
      </c>
      <c r="E400" s="92" t="s">
        <v>615</v>
      </c>
    </row>
    <row r="401" spans="3:6" s="92" customFormat="1" ht="12.75">
      <c r="C401" s="92" t="s">
        <v>616</v>
      </c>
      <c r="D401" s="92" t="s">
        <v>489</v>
      </c>
      <c r="E401" s="92" t="s">
        <v>617</v>
      </c>
      <c r="F401" s="92" t="s">
        <v>2</v>
      </c>
    </row>
    <row r="402" spans="3:5" s="92" customFormat="1" ht="12.75">
      <c r="C402" s="92" t="s">
        <v>147</v>
      </c>
      <c r="D402" s="92" t="s">
        <v>36</v>
      </c>
      <c r="E402" s="92" t="s">
        <v>618</v>
      </c>
    </row>
    <row r="403" spans="3:5" ht="12.75">
      <c r="C403" t="s">
        <v>619</v>
      </c>
      <c r="D403" t="s">
        <v>587</v>
      </c>
      <c r="E403" t="s">
        <v>2</v>
      </c>
    </row>
    <row r="404" spans="3:5" ht="12.75">
      <c r="C404" t="s">
        <v>29</v>
      </c>
      <c r="D404" t="s">
        <v>28</v>
      </c>
      <c r="E404" t="s">
        <v>30</v>
      </c>
    </row>
    <row r="405" spans="3:5" s="92" customFormat="1" ht="12.75">
      <c r="C405" s="92" t="s">
        <v>228</v>
      </c>
      <c r="D405" s="92" t="s">
        <v>22</v>
      </c>
      <c r="E405" s="92" t="s">
        <v>78</v>
      </c>
    </row>
    <row r="406" spans="3:5" ht="12.75">
      <c r="C406" t="s">
        <v>228</v>
      </c>
      <c r="D406" t="s">
        <v>156</v>
      </c>
      <c r="E406" t="s">
        <v>104</v>
      </c>
    </row>
    <row r="407" spans="3:6" s="92" customFormat="1" ht="12.75">
      <c r="C407" s="92" t="s">
        <v>620</v>
      </c>
      <c r="D407" s="92" t="s">
        <v>234</v>
      </c>
      <c r="E407" s="92" t="s">
        <v>621</v>
      </c>
      <c r="F407" s="92" t="s">
        <v>2</v>
      </c>
    </row>
    <row r="408" spans="3:6" s="92" customFormat="1" ht="12.75">
      <c r="C408" s="92" t="s">
        <v>620</v>
      </c>
      <c r="D408" s="92" t="s">
        <v>75</v>
      </c>
      <c r="E408" s="92" t="s">
        <v>622</v>
      </c>
      <c r="F408" s="92" t="s">
        <v>2</v>
      </c>
    </row>
    <row r="409" spans="3:5" s="92" customFormat="1" ht="12.75">
      <c r="C409" s="92" t="s">
        <v>623</v>
      </c>
      <c r="D409" s="92" t="s">
        <v>624</v>
      </c>
      <c r="E409" s="92" t="s">
        <v>70</v>
      </c>
    </row>
    <row r="410" spans="3:5" s="92" customFormat="1" ht="12.75">
      <c r="C410" s="93" t="s">
        <v>625</v>
      </c>
      <c r="D410" s="93" t="s">
        <v>145</v>
      </c>
      <c r="E410" s="93" t="s">
        <v>626</v>
      </c>
    </row>
    <row r="411" spans="3:5" ht="12.75">
      <c r="C411" t="s">
        <v>627</v>
      </c>
      <c r="D411" t="s">
        <v>628</v>
      </c>
      <c r="E411" t="s">
        <v>70</v>
      </c>
    </row>
    <row r="412" spans="3:5" ht="12.75">
      <c r="C412" t="s">
        <v>629</v>
      </c>
      <c r="D412" t="s">
        <v>19</v>
      </c>
      <c r="E412" t="s">
        <v>630</v>
      </c>
    </row>
    <row r="413" spans="3:5" ht="12.75">
      <c r="C413" t="s">
        <v>631</v>
      </c>
      <c r="D413" t="s">
        <v>632</v>
      </c>
      <c r="E413" t="s">
        <v>633</v>
      </c>
    </row>
    <row r="414" spans="3:5" s="92" customFormat="1" ht="12.75">
      <c r="C414" s="92" t="s">
        <v>96</v>
      </c>
      <c r="D414" s="92" t="s">
        <v>97</v>
      </c>
      <c r="E414" s="92" t="s">
        <v>70</v>
      </c>
    </row>
    <row r="415" spans="3:6" s="92" customFormat="1" ht="12.75">
      <c r="C415" s="92" t="s">
        <v>96</v>
      </c>
      <c r="D415" s="92" t="s">
        <v>84</v>
      </c>
      <c r="E415" s="92" t="s">
        <v>195</v>
      </c>
      <c r="F415" s="92" t="s">
        <v>2</v>
      </c>
    </row>
    <row r="416" spans="3:5" ht="12.75">
      <c r="C416" t="s">
        <v>634</v>
      </c>
      <c r="D416" t="s">
        <v>48</v>
      </c>
      <c r="E416" t="s">
        <v>635</v>
      </c>
    </row>
    <row r="417" spans="3:5" ht="12.75">
      <c r="C417" t="s">
        <v>636</v>
      </c>
      <c r="D417" t="s">
        <v>199</v>
      </c>
      <c r="E417" t="s">
        <v>512</v>
      </c>
    </row>
    <row r="418" spans="3:5" s="92" customFormat="1" ht="12.75">
      <c r="C418" s="92" t="s">
        <v>637</v>
      </c>
      <c r="D418" s="92" t="s">
        <v>277</v>
      </c>
      <c r="E418" s="92" t="s">
        <v>638</v>
      </c>
    </row>
    <row r="419" spans="3:5" s="92" customFormat="1" ht="12.75">
      <c r="C419" s="93" t="s">
        <v>639</v>
      </c>
      <c r="D419" s="93" t="s">
        <v>640</v>
      </c>
      <c r="E419" s="93" t="s">
        <v>243</v>
      </c>
    </row>
    <row r="420" spans="3:5" ht="12.75">
      <c r="C420" t="s">
        <v>639</v>
      </c>
      <c r="D420" t="s">
        <v>208</v>
      </c>
      <c r="E420" t="s">
        <v>335</v>
      </c>
    </row>
    <row r="421" spans="3:5" ht="12.75">
      <c r="C421" t="s">
        <v>639</v>
      </c>
      <c r="D421" t="s">
        <v>75</v>
      </c>
      <c r="E421" t="s">
        <v>641</v>
      </c>
    </row>
    <row r="422" spans="3:5" s="92" customFormat="1" ht="12.75">
      <c r="C422" s="92" t="s">
        <v>123</v>
      </c>
      <c r="D422" s="92" t="s">
        <v>29</v>
      </c>
      <c r="E422" s="92" t="s">
        <v>642</v>
      </c>
    </row>
    <row r="423" spans="3:5" s="92" customFormat="1" ht="12.75">
      <c r="C423" s="92" t="s">
        <v>643</v>
      </c>
      <c r="D423" s="92" t="s">
        <v>29</v>
      </c>
      <c r="E423" s="92" t="s">
        <v>67</v>
      </c>
    </row>
    <row r="424" spans="3:5" s="92" customFormat="1" ht="12.75">
      <c r="C424" s="92" t="s">
        <v>644</v>
      </c>
      <c r="D424" s="92" t="s">
        <v>29</v>
      </c>
      <c r="E424" s="92" t="s">
        <v>515</v>
      </c>
    </row>
    <row r="425" spans="3:5" s="92" customFormat="1" ht="12.75">
      <c r="C425" s="92" t="s">
        <v>645</v>
      </c>
      <c r="D425" s="92" t="s">
        <v>69</v>
      </c>
      <c r="E425" s="92" t="s">
        <v>646</v>
      </c>
    </row>
    <row r="426" spans="3:5" s="92" customFormat="1" ht="12.75">
      <c r="C426" s="92" t="s">
        <v>647</v>
      </c>
      <c r="D426" s="92" t="s">
        <v>22</v>
      </c>
      <c r="E426" s="92" t="s">
        <v>67</v>
      </c>
    </row>
    <row r="427" spans="3:5" s="92" customFormat="1" ht="12.75">
      <c r="C427" s="92" t="s">
        <v>154</v>
      </c>
      <c r="D427" s="92" t="s">
        <v>95</v>
      </c>
      <c r="E427" s="92" t="s">
        <v>67</v>
      </c>
    </row>
    <row r="428" spans="3:5" s="92" customFormat="1" ht="12.75">
      <c r="C428" s="92" t="s">
        <v>648</v>
      </c>
      <c r="D428" s="92" t="s">
        <v>596</v>
      </c>
      <c r="E428" s="92" t="s">
        <v>70</v>
      </c>
    </row>
    <row r="429" spans="3:5" ht="12.75">
      <c r="C429" t="s">
        <v>649</v>
      </c>
      <c r="D429" t="s">
        <v>40</v>
      </c>
      <c r="E429" t="s">
        <v>512</v>
      </c>
    </row>
    <row r="430" spans="3:5" s="92" customFormat="1" ht="12.75">
      <c r="C430" s="92" t="s">
        <v>63</v>
      </c>
      <c r="D430" s="92" t="s">
        <v>64</v>
      </c>
      <c r="E430" s="92" t="s">
        <v>67</v>
      </c>
    </row>
    <row r="431" spans="3:5" s="92" customFormat="1" ht="12.75">
      <c r="C431" s="93" t="s">
        <v>650</v>
      </c>
      <c r="D431" s="93" t="s">
        <v>75</v>
      </c>
      <c r="E431" s="93" t="s">
        <v>43</v>
      </c>
    </row>
    <row r="432" spans="3:5" ht="12.75">
      <c r="C432" t="s">
        <v>651</v>
      </c>
      <c r="D432" t="s">
        <v>145</v>
      </c>
      <c r="E432" t="s">
        <v>2</v>
      </c>
    </row>
    <row r="433" spans="3:5" ht="12.75">
      <c r="C433" t="s">
        <v>239</v>
      </c>
      <c r="D433" t="s">
        <v>69</v>
      </c>
      <c r="E433" t="s">
        <v>566</v>
      </c>
    </row>
    <row r="434" spans="3:5" s="92" customFormat="1" ht="12.75">
      <c r="C434" s="92" t="s">
        <v>652</v>
      </c>
      <c r="D434" s="92" t="s">
        <v>653</v>
      </c>
      <c r="E434" s="92" t="s">
        <v>70</v>
      </c>
    </row>
    <row r="435" spans="3:5" s="92" customFormat="1" ht="12.75">
      <c r="C435" s="93" t="s">
        <v>654</v>
      </c>
      <c r="D435" s="93" t="s">
        <v>145</v>
      </c>
      <c r="E435" s="93" t="s">
        <v>47</v>
      </c>
    </row>
    <row r="436" spans="3:5" s="92" customFormat="1" ht="12.75">
      <c r="C436" s="92" t="s">
        <v>160</v>
      </c>
      <c r="D436" s="92" t="s">
        <v>84</v>
      </c>
      <c r="E436" s="92" t="s">
        <v>70</v>
      </c>
    </row>
    <row r="437" spans="3:5" s="92" customFormat="1" ht="12.75">
      <c r="C437" s="92" t="s">
        <v>655</v>
      </c>
      <c r="D437" s="92" t="s">
        <v>199</v>
      </c>
      <c r="E437" s="92" t="s">
        <v>656</v>
      </c>
    </row>
    <row r="438" spans="3:5" s="92" customFormat="1" ht="12.75">
      <c r="C438" s="92" t="s">
        <v>179</v>
      </c>
      <c r="D438" s="92" t="s">
        <v>275</v>
      </c>
      <c r="E438" s="92" t="s">
        <v>657</v>
      </c>
    </row>
    <row r="439" spans="3:5" s="92" customFormat="1" ht="12.75">
      <c r="C439" s="92" t="s">
        <v>179</v>
      </c>
      <c r="D439" s="92" t="s">
        <v>180</v>
      </c>
      <c r="E439" s="92" t="s">
        <v>657</v>
      </c>
    </row>
    <row r="440" spans="3:5" ht="12.75">
      <c r="C440" t="s">
        <v>658</v>
      </c>
      <c r="D440" t="s">
        <v>659</v>
      </c>
      <c r="E440" t="s">
        <v>55</v>
      </c>
    </row>
    <row r="441" spans="3:5" s="92" customFormat="1" ht="12.75">
      <c r="C441" s="92" t="s">
        <v>74</v>
      </c>
      <c r="D441" s="92" t="s">
        <v>75</v>
      </c>
      <c r="E441" s="92" t="s">
        <v>70</v>
      </c>
    </row>
    <row r="442" spans="3:5" s="92" customFormat="1" ht="12.75">
      <c r="C442" s="92" t="s">
        <v>256</v>
      </c>
      <c r="D442" s="92" t="s">
        <v>257</v>
      </c>
      <c r="E442" s="92" t="s">
        <v>20</v>
      </c>
    </row>
    <row r="443" spans="3:5" ht="12.75">
      <c r="C443" t="s">
        <v>660</v>
      </c>
      <c r="D443" t="s">
        <v>36</v>
      </c>
      <c r="E443" t="s">
        <v>501</v>
      </c>
    </row>
    <row r="444" spans="3:5" ht="12.75">
      <c r="C444" t="s">
        <v>661</v>
      </c>
      <c r="D444" t="s">
        <v>489</v>
      </c>
      <c r="E444" t="s">
        <v>662</v>
      </c>
    </row>
    <row r="445" spans="3:5" ht="12.75">
      <c r="C445" t="s">
        <v>663</v>
      </c>
      <c r="D445" t="s">
        <v>106</v>
      </c>
      <c r="E445" t="s">
        <v>664</v>
      </c>
    </row>
    <row r="446" spans="3:5" s="92" customFormat="1" ht="12.75">
      <c r="C446" s="92" t="s">
        <v>281</v>
      </c>
      <c r="D446" s="92" t="s">
        <v>282</v>
      </c>
      <c r="E446" s="92" t="s">
        <v>70</v>
      </c>
    </row>
    <row r="447" spans="3:5" ht="12.75">
      <c r="C447" t="s">
        <v>665</v>
      </c>
      <c r="D447" t="s">
        <v>22</v>
      </c>
      <c r="E447" t="s">
        <v>666</v>
      </c>
    </row>
    <row r="448" spans="3:5" ht="12.75">
      <c r="C448" t="s">
        <v>192</v>
      </c>
      <c r="D448" t="s">
        <v>36</v>
      </c>
      <c r="E448" t="s">
        <v>667</v>
      </c>
    </row>
    <row r="449" spans="3:5" s="92" customFormat="1" ht="12.75">
      <c r="C449" s="92" t="s">
        <v>668</v>
      </c>
      <c r="D449" s="92" t="s">
        <v>402</v>
      </c>
      <c r="E449" s="92" t="s">
        <v>70</v>
      </c>
    </row>
    <row r="450" spans="3:5" s="92" customFormat="1" ht="12.75">
      <c r="C450" s="92" t="s">
        <v>669</v>
      </c>
      <c r="D450" s="92" t="s">
        <v>208</v>
      </c>
      <c r="E450" s="92" t="s">
        <v>670</v>
      </c>
    </row>
    <row r="451" spans="3:5" s="92" customFormat="1" ht="12.75">
      <c r="C451" s="92" t="s">
        <v>671</v>
      </c>
      <c r="D451" s="92" t="s">
        <v>16</v>
      </c>
      <c r="E451" s="92" t="s">
        <v>615</v>
      </c>
    </row>
    <row r="452" spans="3:5" s="92" customFormat="1" ht="12.75">
      <c r="C452" s="92" t="s">
        <v>672</v>
      </c>
      <c r="D452" s="92" t="s">
        <v>40</v>
      </c>
      <c r="E452" s="92" t="s">
        <v>600</v>
      </c>
    </row>
    <row r="453" spans="3:5" s="92" customFormat="1" ht="12.75">
      <c r="C453" s="92" t="s">
        <v>673</v>
      </c>
      <c r="D453" s="92" t="s">
        <v>653</v>
      </c>
      <c r="E453" s="92" t="s">
        <v>600</v>
      </c>
    </row>
    <row r="454" spans="3:5" ht="12.75">
      <c r="C454" t="s">
        <v>674</v>
      </c>
      <c r="D454" t="s">
        <v>261</v>
      </c>
      <c r="E454" t="s">
        <v>675</v>
      </c>
    </row>
    <row r="455" spans="3:5" s="92" customFormat="1" ht="12.75">
      <c r="C455" s="92" t="s">
        <v>182</v>
      </c>
      <c r="D455" s="92" t="s">
        <v>36</v>
      </c>
      <c r="E455" s="92" t="s">
        <v>76</v>
      </c>
    </row>
    <row r="456" spans="3:5" s="92" customFormat="1" ht="12.75">
      <c r="C456" s="92" t="s">
        <v>163</v>
      </c>
      <c r="D456" s="92" t="s">
        <v>164</v>
      </c>
      <c r="E456" s="92" t="s">
        <v>165</v>
      </c>
    </row>
    <row r="457" spans="3:5" s="92" customFormat="1" ht="12.75">
      <c r="C457" s="92" t="s">
        <v>676</v>
      </c>
      <c r="D457" s="92" t="s">
        <v>84</v>
      </c>
      <c r="E457" s="92" t="s">
        <v>585</v>
      </c>
    </row>
    <row r="458" spans="3:6" s="92" customFormat="1" ht="12.75">
      <c r="C458" s="92" t="s">
        <v>114</v>
      </c>
      <c r="D458" s="92" t="s">
        <v>115</v>
      </c>
      <c r="E458" s="92" t="s">
        <v>67</v>
      </c>
      <c r="F458" s="92" t="s">
        <v>2</v>
      </c>
    </row>
    <row r="459" spans="3:5" s="92" customFormat="1" ht="12.75">
      <c r="C459" s="92" t="s">
        <v>114</v>
      </c>
      <c r="D459" s="92" t="s">
        <v>106</v>
      </c>
      <c r="E459" s="92" t="s">
        <v>67</v>
      </c>
    </row>
    <row r="460" spans="3:5" s="92" customFormat="1" ht="12.75">
      <c r="C460" s="92" t="s">
        <v>114</v>
      </c>
      <c r="D460" s="92" t="s">
        <v>162</v>
      </c>
      <c r="E460" s="92" t="s">
        <v>70</v>
      </c>
    </row>
    <row r="461" spans="3:5" s="92" customFormat="1" ht="12.75">
      <c r="C461" s="92" t="s">
        <v>677</v>
      </c>
      <c r="D461" s="92" t="s">
        <v>267</v>
      </c>
      <c r="E461" s="92" t="s">
        <v>67</v>
      </c>
    </row>
    <row r="462" spans="3:5" s="92" customFormat="1" ht="12.75">
      <c r="C462" s="92" t="s">
        <v>678</v>
      </c>
      <c r="D462" s="92" t="s">
        <v>611</v>
      </c>
      <c r="E462" s="92" t="s">
        <v>60</v>
      </c>
    </row>
    <row r="463" spans="3:5" ht="12.75">
      <c r="C463" t="s">
        <v>679</v>
      </c>
      <c r="D463" t="s">
        <v>505</v>
      </c>
      <c r="E463" t="s">
        <v>436</v>
      </c>
    </row>
    <row r="464" spans="3:5" s="92" customFormat="1" ht="12.75">
      <c r="C464" s="92" t="s">
        <v>680</v>
      </c>
      <c r="D464" s="92" t="s">
        <v>95</v>
      </c>
      <c r="E464" s="92" t="s">
        <v>681</v>
      </c>
    </row>
    <row r="465" spans="3:5" ht="12.75">
      <c r="C465" t="s">
        <v>682</v>
      </c>
      <c r="D465" t="s">
        <v>267</v>
      </c>
      <c r="E465" t="s">
        <v>55</v>
      </c>
    </row>
    <row r="466" spans="3:5" s="92" customFormat="1" ht="12.75">
      <c r="C466" s="92" t="s">
        <v>169</v>
      </c>
      <c r="D466" s="92" t="s">
        <v>48</v>
      </c>
      <c r="E466" s="92" t="s">
        <v>60</v>
      </c>
    </row>
    <row r="467" spans="3:5" ht="12.75">
      <c r="C467" t="s">
        <v>683</v>
      </c>
      <c r="D467" t="s">
        <v>126</v>
      </c>
      <c r="E467" t="s">
        <v>684</v>
      </c>
    </row>
    <row r="468" spans="3:5" s="92" customFormat="1" ht="12.75">
      <c r="C468" s="92" t="s">
        <v>685</v>
      </c>
      <c r="D468" s="92" t="s">
        <v>106</v>
      </c>
      <c r="E468" s="92" t="s">
        <v>2</v>
      </c>
    </row>
    <row r="469" spans="3:5" ht="12.75">
      <c r="C469" t="s">
        <v>686</v>
      </c>
      <c r="D469" t="s">
        <v>51</v>
      </c>
      <c r="E469" t="s">
        <v>687</v>
      </c>
    </row>
    <row r="470" spans="3:5" s="92" customFormat="1" ht="12.75">
      <c r="C470" s="93" t="s">
        <v>688</v>
      </c>
      <c r="D470" s="93" t="s">
        <v>587</v>
      </c>
      <c r="E470" s="93" t="s">
        <v>689</v>
      </c>
    </row>
    <row r="471" spans="3:5" s="92" customFormat="1" ht="12.75">
      <c r="C471" s="92" t="s">
        <v>133</v>
      </c>
      <c r="D471" s="92" t="s">
        <v>97</v>
      </c>
      <c r="E471" s="92" t="s">
        <v>70</v>
      </c>
    </row>
    <row r="472" spans="3:5" s="92" customFormat="1" ht="12.75">
      <c r="C472" s="92" t="s">
        <v>133</v>
      </c>
      <c r="D472" s="92" t="s">
        <v>27</v>
      </c>
      <c r="E472" s="92" t="s">
        <v>70</v>
      </c>
    </row>
    <row r="473" spans="3:6" s="92" customFormat="1" ht="12.75">
      <c r="C473" s="92" t="s">
        <v>690</v>
      </c>
      <c r="D473" s="92" t="s">
        <v>208</v>
      </c>
      <c r="E473" s="92" t="s">
        <v>691</v>
      </c>
      <c r="F473" s="92" t="s">
        <v>2</v>
      </c>
    </row>
    <row r="474" spans="3:5" ht="12.75">
      <c r="C474" t="s">
        <v>692</v>
      </c>
      <c r="D474" t="s">
        <v>36</v>
      </c>
      <c r="E474" t="s">
        <v>693</v>
      </c>
    </row>
    <row r="475" spans="3:5" s="92" customFormat="1" ht="12.75">
      <c r="C475" s="92" t="s">
        <v>694</v>
      </c>
      <c r="D475" s="92" t="s">
        <v>199</v>
      </c>
      <c r="E475" s="92" t="s">
        <v>695</v>
      </c>
    </row>
    <row r="476" spans="3:5" s="92" customFormat="1" ht="12.75">
      <c r="C476" s="92" t="s">
        <v>233</v>
      </c>
      <c r="D476" s="92" t="s">
        <v>234</v>
      </c>
      <c r="E476" s="92" t="s">
        <v>696</v>
      </c>
    </row>
    <row r="477" spans="3:5" s="92" customFormat="1" ht="12.75">
      <c r="C477" s="92" t="s">
        <v>697</v>
      </c>
      <c r="D477" s="92" t="s">
        <v>698</v>
      </c>
      <c r="E477" s="92" t="s">
        <v>70</v>
      </c>
    </row>
    <row r="478" spans="3:5" ht="12.75">
      <c r="C478" t="s">
        <v>699</v>
      </c>
      <c r="D478" t="s">
        <v>159</v>
      </c>
      <c r="E478" t="s">
        <v>512</v>
      </c>
    </row>
    <row r="479" spans="3:5" ht="12.75">
      <c r="C479" t="s">
        <v>700</v>
      </c>
      <c r="D479" t="s">
        <v>29</v>
      </c>
      <c r="E479" t="s">
        <v>701</v>
      </c>
    </row>
    <row r="480" spans="3:5" s="92" customFormat="1" ht="12.75">
      <c r="C480" s="93" t="s">
        <v>702</v>
      </c>
      <c r="D480" s="93" t="s">
        <v>69</v>
      </c>
      <c r="E480" s="93" t="s">
        <v>703</v>
      </c>
    </row>
    <row r="481" spans="3:5" ht="12.75">
      <c r="C481" t="s">
        <v>704</v>
      </c>
      <c r="D481" t="s">
        <v>97</v>
      </c>
      <c r="E481" t="s">
        <v>705</v>
      </c>
    </row>
    <row r="482" spans="3:5" s="92" customFormat="1" ht="12.75">
      <c r="C482" s="92" t="s">
        <v>706</v>
      </c>
      <c r="D482" s="92" t="s">
        <v>106</v>
      </c>
      <c r="E482" s="92" t="s">
        <v>707</v>
      </c>
    </row>
    <row r="483" spans="3:5" s="92" customFormat="1" ht="12.75">
      <c r="C483" s="92" t="s">
        <v>176</v>
      </c>
      <c r="D483" s="92" t="s">
        <v>177</v>
      </c>
      <c r="E483" s="92" t="s">
        <v>708</v>
      </c>
    </row>
    <row r="484" spans="3:5" s="92" customFormat="1" ht="12.75">
      <c r="C484" s="92" t="s">
        <v>105</v>
      </c>
      <c r="D484" s="92" t="s">
        <v>106</v>
      </c>
      <c r="E484" s="92" t="s">
        <v>20</v>
      </c>
    </row>
    <row r="485" spans="3:6" s="92" customFormat="1" ht="12.75">
      <c r="C485" s="92" t="s">
        <v>31</v>
      </c>
      <c r="D485" s="92" t="s">
        <v>32</v>
      </c>
      <c r="E485" s="92" t="s">
        <v>709</v>
      </c>
      <c r="F485" s="92" t="s">
        <v>2</v>
      </c>
    </row>
    <row r="486" spans="3:5" ht="12.75">
      <c r="C486" t="s">
        <v>31</v>
      </c>
      <c r="D486" t="s">
        <v>32</v>
      </c>
      <c r="E486" t="s">
        <v>710</v>
      </c>
    </row>
    <row r="487" spans="3:5" ht="12.75">
      <c r="C487" t="s">
        <v>711</v>
      </c>
      <c r="D487" t="s">
        <v>29</v>
      </c>
      <c r="E487" t="s">
        <v>55</v>
      </c>
    </row>
    <row r="488" spans="3:5" ht="12.75">
      <c r="C488" t="s">
        <v>712</v>
      </c>
      <c r="D488" t="s">
        <v>713</v>
      </c>
      <c r="E488" t="s">
        <v>714</v>
      </c>
    </row>
    <row r="489" spans="3:5" ht="12.75">
      <c r="C489" t="s">
        <v>715</v>
      </c>
      <c r="D489" t="s">
        <v>75</v>
      </c>
      <c r="E489" t="s">
        <v>716</v>
      </c>
    </row>
    <row r="490" spans="3:5" ht="12.75">
      <c r="C490" t="s">
        <v>717</v>
      </c>
      <c r="D490" t="s">
        <v>36</v>
      </c>
      <c r="E490" t="s">
        <v>718</v>
      </c>
    </row>
    <row r="491" spans="3:5" ht="12.75">
      <c r="C491" t="s">
        <v>719</v>
      </c>
      <c r="D491" t="s">
        <v>511</v>
      </c>
      <c r="E491" t="s">
        <v>458</v>
      </c>
    </row>
    <row r="492" spans="3:5" s="92" customFormat="1" ht="12.75">
      <c r="C492" s="93" t="s">
        <v>720</v>
      </c>
      <c r="D492" s="93" t="s">
        <v>145</v>
      </c>
      <c r="E492" s="93" t="s">
        <v>500</v>
      </c>
    </row>
    <row r="493" spans="3:5" s="92" customFormat="1" ht="12.75">
      <c r="C493" s="92" t="s">
        <v>721</v>
      </c>
      <c r="D493" s="92" t="s">
        <v>24</v>
      </c>
      <c r="E493" s="92" t="s">
        <v>407</v>
      </c>
    </row>
    <row r="494" spans="3:5" ht="12.75">
      <c r="C494" t="s">
        <v>722</v>
      </c>
      <c r="D494" t="s">
        <v>40</v>
      </c>
      <c r="E494" t="s">
        <v>436</v>
      </c>
    </row>
    <row r="495" spans="3:5" s="92" customFormat="1" ht="12.75">
      <c r="C495" s="92" t="s">
        <v>81</v>
      </c>
      <c r="D495" s="92" t="s">
        <v>40</v>
      </c>
      <c r="E495" s="92" t="s">
        <v>723</v>
      </c>
    </row>
    <row r="496" spans="3:5" s="92" customFormat="1" ht="12.75">
      <c r="C496" s="92" t="s">
        <v>724</v>
      </c>
      <c r="D496" s="92" t="s">
        <v>16</v>
      </c>
      <c r="E496" s="92" t="s">
        <v>725</v>
      </c>
    </row>
    <row r="497" spans="3:5" s="92" customFormat="1" ht="12.75">
      <c r="C497" s="92" t="s">
        <v>35</v>
      </c>
      <c r="D497" s="92" t="s">
        <v>554</v>
      </c>
      <c r="E497" s="92" t="s">
        <v>726</v>
      </c>
    </row>
    <row r="498" spans="3:5" s="92" customFormat="1" ht="12.75">
      <c r="C498" s="92" t="s">
        <v>35</v>
      </c>
      <c r="D498" s="92" t="s">
        <v>36</v>
      </c>
      <c r="E498" s="92" t="s">
        <v>37</v>
      </c>
    </row>
    <row r="499" spans="3:5" s="92" customFormat="1" ht="12.75">
      <c r="C499" s="92" t="s">
        <v>26</v>
      </c>
      <c r="D499" s="92" t="s">
        <v>27</v>
      </c>
      <c r="E499" s="92" t="s">
        <v>727</v>
      </c>
    </row>
    <row r="500" spans="3:5" s="92" customFormat="1" ht="12.75">
      <c r="C500" s="93" t="s">
        <v>728</v>
      </c>
      <c r="D500" s="93" t="s">
        <v>353</v>
      </c>
      <c r="E500" s="93" t="s">
        <v>729</v>
      </c>
    </row>
    <row r="501" spans="3:5" ht="12.75">
      <c r="C501" t="s">
        <v>269</v>
      </c>
      <c r="D501" t="s">
        <v>270</v>
      </c>
      <c r="E501" t="s">
        <v>55</v>
      </c>
    </row>
    <row r="502" spans="3:5" ht="12.75">
      <c r="C502" t="s">
        <v>730</v>
      </c>
      <c r="D502" t="s">
        <v>324</v>
      </c>
      <c r="E502" t="s">
        <v>335</v>
      </c>
    </row>
    <row r="503" spans="3:5" s="92" customFormat="1" ht="12.75">
      <c r="C503" s="92" t="s">
        <v>731</v>
      </c>
      <c r="D503" s="92" t="s">
        <v>732</v>
      </c>
      <c r="E503" s="92" t="s">
        <v>70</v>
      </c>
    </row>
    <row r="504" spans="3:5" s="92" customFormat="1" ht="12.75">
      <c r="C504" s="92" t="s">
        <v>733</v>
      </c>
      <c r="D504" s="92" t="s">
        <v>95</v>
      </c>
      <c r="E504" s="92" t="s">
        <v>70</v>
      </c>
    </row>
    <row r="505" spans="3:5" s="92" customFormat="1" ht="12.75">
      <c r="C505" s="92" t="s">
        <v>733</v>
      </c>
      <c r="D505" s="92" t="s">
        <v>145</v>
      </c>
      <c r="E505" s="92" t="s">
        <v>70</v>
      </c>
    </row>
    <row r="506" spans="3:5" s="92" customFormat="1" ht="12.75">
      <c r="C506" s="93" t="s">
        <v>734</v>
      </c>
      <c r="D506" s="93" t="s">
        <v>69</v>
      </c>
      <c r="E506" s="93" t="s">
        <v>735</v>
      </c>
    </row>
    <row r="507" spans="3:5" s="92" customFormat="1" ht="12.75">
      <c r="C507" s="92" t="s">
        <v>42</v>
      </c>
      <c r="D507" s="92" t="s">
        <v>48</v>
      </c>
      <c r="E507" s="92" t="s">
        <v>49</v>
      </c>
    </row>
    <row r="508" spans="3:5" s="92" customFormat="1" ht="12.75">
      <c r="C508" s="92" t="s">
        <v>42</v>
      </c>
      <c r="D508" s="92" t="s">
        <v>43</v>
      </c>
      <c r="E508" s="92" t="s">
        <v>49</v>
      </c>
    </row>
    <row r="509" spans="3:6" s="92" customFormat="1" ht="12.75">
      <c r="C509" s="92" t="s">
        <v>736</v>
      </c>
      <c r="D509" s="92" t="s">
        <v>353</v>
      </c>
      <c r="E509" s="92" t="s">
        <v>213</v>
      </c>
      <c r="F509" s="92" t="s">
        <v>2</v>
      </c>
    </row>
    <row r="510" spans="3:5" ht="12.75">
      <c r="C510" t="s">
        <v>736</v>
      </c>
      <c r="D510" t="s">
        <v>381</v>
      </c>
      <c r="E510" t="s">
        <v>458</v>
      </c>
    </row>
    <row r="511" spans="3:5" ht="12.75">
      <c r="C511" t="s">
        <v>737</v>
      </c>
      <c r="D511" t="s">
        <v>489</v>
      </c>
      <c r="E511" t="s">
        <v>738</v>
      </c>
    </row>
    <row r="512" spans="3:5" ht="12.75">
      <c r="C512" t="s">
        <v>235</v>
      </c>
      <c r="D512" t="s">
        <v>106</v>
      </c>
      <c r="E512" t="s">
        <v>55</v>
      </c>
    </row>
    <row r="513" spans="3:5" ht="12.75">
      <c r="C513" t="s">
        <v>739</v>
      </c>
      <c r="D513" t="s">
        <v>199</v>
      </c>
      <c r="E513" t="s">
        <v>740</v>
      </c>
    </row>
    <row r="514" spans="3:5" s="92" customFormat="1" ht="12.75">
      <c r="C514" s="92" t="s">
        <v>741</v>
      </c>
      <c r="D514" s="92" t="s">
        <v>277</v>
      </c>
      <c r="E514" s="92" t="s">
        <v>742</v>
      </c>
    </row>
    <row r="515" spans="3:5" ht="12.75">
      <c r="C515" t="s">
        <v>743</v>
      </c>
      <c r="D515" t="s">
        <v>59</v>
      </c>
      <c r="E515" t="s">
        <v>436</v>
      </c>
    </row>
    <row r="516" spans="3:5" s="92" customFormat="1" ht="12.75">
      <c r="C516" s="92" t="s">
        <v>19</v>
      </c>
      <c r="D516" s="92" t="s">
        <v>36</v>
      </c>
      <c r="E516" s="92" t="s">
        <v>178</v>
      </c>
    </row>
    <row r="517" spans="3:5" s="92" customFormat="1" ht="12.75">
      <c r="C517" s="92" t="s">
        <v>19</v>
      </c>
      <c r="D517" s="92" t="s">
        <v>29</v>
      </c>
      <c r="E517" s="92" t="s">
        <v>70</v>
      </c>
    </row>
    <row r="518" spans="3:5" ht="12.75">
      <c r="C518" t="s">
        <v>744</v>
      </c>
      <c r="D518" t="s">
        <v>48</v>
      </c>
      <c r="E518" t="s">
        <v>436</v>
      </c>
    </row>
    <row r="519" spans="3:5" ht="12.75">
      <c r="C519" t="s">
        <v>744</v>
      </c>
      <c r="D519" t="s">
        <v>69</v>
      </c>
      <c r="E519" t="s">
        <v>571</v>
      </c>
    </row>
    <row r="520" spans="3:5" ht="12.75">
      <c r="C520" t="s">
        <v>745</v>
      </c>
      <c r="D520" t="s">
        <v>277</v>
      </c>
      <c r="E520" t="s">
        <v>55</v>
      </c>
    </row>
    <row r="521" spans="3:5" ht="12.75">
      <c r="C521" t="s">
        <v>746</v>
      </c>
      <c r="D521" t="s">
        <v>199</v>
      </c>
      <c r="E521" t="s">
        <v>747</v>
      </c>
    </row>
    <row r="522" spans="3:5" s="92" customFormat="1" ht="12.75">
      <c r="C522" s="92" t="s">
        <v>748</v>
      </c>
      <c r="D522" s="92" t="s">
        <v>749</v>
      </c>
      <c r="E522" s="92" t="s">
        <v>2</v>
      </c>
    </row>
    <row r="523" spans="3:5" ht="12.75">
      <c r="C523" t="s">
        <v>750</v>
      </c>
      <c r="D523" t="s">
        <v>106</v>
      </c>
      <c r="E523" t="s">
        <v>751</v>
      </c>
    </row>
    <row r="524" spans="3:5" ht="12.75">
      <c r="C524" t="s">
        <v>75</v>
      </c>
      <c r="D524" t="s">
        <v>752</v>
      </c>
      <c r="E524" t="s">
        <v>2</v>
      </c>
    </row>
    <row r="525" spans="3:5" s="92" customFormat="1" ht="12.75">
      <c r="C525" s="92" t="s">
        <v>753</v>
      </c>
      <c r="D525" s="92" t="s">
        <v>97</v>
      </c>
      <c r="E525" s="92" t="s">
        <v>70</v>
      </c>
    </row>
    <row r="526" spans="3:5" ht="12.75">
      <c r="C526" t="s">
        <v>754</v>
      </c>
      <c r="D526" t="s">
        <v>208</v>
      </c>
      <c r="E526" t="s">
        <v>335</v>
      </c>
    </row>
    <row r="527" spans="3:5" s="92" customFormat="1" ht="12.75">
      <c r="C527" s="92" t="s">
        <v>755</v>
      </c>
      <c r="D527" s="92" t="s">
        <v>546</v>
      </c>
      <c r="E527" s="92" t="s">
        <v>756</v>
      </c>
    </row>
    <row r="528" spans="3:5" s="92" customFormat="1" ht="12.75">
      <c r="C528" s="92" t="s">
        <v>757</v>
      </c>
      <c r="D528" s="92" t="s">
        <v>199</v>
      </c>
      <c r="E528" s="92" t="s">
        <v>758</v>
      </c>
    </row>
    <row r="529" spans="3:5" s="92" customFormat="1" ht="12.75">
      <c r="C529" s="92" t="s">
        <v>759</v>
      </c>
      <c r="D529" s="92" t="s">
        <v>24</v>
      </c>
      <c r="E529" s="92" t="s">
        <v>760</v>
      </c>
    </row>
    <row r="530" spans="3:5" ht="12.75">
      <c r="C530" s="94"/>
      <c r="D530" s="94"/>
      <c r="E530" s="94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5"/>
  <sheetViews>
    <sheetView view="pageBreakPreview" zoomScaleNormal="66" zoomScaleSheetLayoutView="100" workbookViewId="0" topLeftCell="A88">
      <selection activeCell="I95" activeCellId="1" sqref="A96:IV96 I95"/>
    </sheetView>
  </sheetViews>
  <sheetFormatPr defaultColWidth="12.00390625" defaultRowHeight="12.75"/>
  <cols>
    <col min="1" max="1" width="13.50390625" style="0" customWidth="1"/>
    <col min="2" max="2" width="11.625" style="0" customWidth="1"/>
    <col min="3" max="3" width="17.75390625" style="0" customWidth="1"/>
    <col min="4" max="4" width="7.25390625" style="0" customWidth="1"/>
    <col min="5" max="5" width="5.625" style="0" customWidth="1"/>
    <col min="6" max="6" width="6.875" style="0" customWidth="1"/>
    <col min="7" max="7" width="6.375" style="0" customWidth="1"/>
    <col min="8" max="8" width="8.25390625" style="0" customWidth="1"/>
    <col min="9" max="9" width="13.75390625" style="0" customWidth="1"/>
    <col min="10" max="16384" width="11.625" style="0" customWidth="1"/>
  </cols>
  <sheetData>
    <row r="1" spans="1:10" ht="12.75">
      <c r="A1" s="52" t="str">
        <f>'Zadani_bezcu HZ + P'!B1</f>
        <v>6.z. ZBP – 25.12.2013 „Vánoční běh Elektrokov Znojmo“</v>
      </c>
      <c r="B1" s="52"/>
      <c r="C1" s="52"/>
      <c r="D1" s="52"/>
      <c r="E1" s="52"/>
      <c r="F1" s="52"/>
      <c r="G1" s="52"/>
      <c r="H1" s="52"/>
      <c r="I1" s="52"/>
      <c r="J1" s="52"/>
    </row>
    <row r="2" spans="3:4" ht="12.75">
      <c r="C2" s="95" t="s">
        <v>761</v>
      </c>
      <c r="D2" t="s">
        <v>762</v>
      </c>
    </row>
    <row r="3" spans="1:10" ht="12.75">
      <c r="A3" s="96" t="s">
        <v>763</v>
      </c>
      <c r="B3" s="97" t="s">
        <v>5</v>
      </c>
      <c r="C3" s="97" t="s">
        <v>764</v>
      </c>
      <c r="D3" s="98" t="s">
        <v>765</v>
      </c>
      <c r="E3" s="98" t="s">
        <v>766</v>
      </c>
      <c r="F3" s="98" t="s">
        <v>767</v>
      </c>
      <c r="G3" s="98" t="s">
        <v>768</v>
      </c>
      <c r="H3" s="98" t="s">
        <v>769</v>
      </c>
      <c r="I3" s="98" t="s">
        <v>770</v>
      </c>
      <c r="J3" t="s">
        <v>771</v>
      </c>
    </row>
    <row r="4" spans="1:8" ht="12.75">
      <c r="A4" s="26">
        <f>ROW(C1)</f>
        <v>1</v>
      </c>
      <c r="B4" s="99">
        <v>1</v>
      </c>
      <c r="C4" s="100">
        <f>TIME(F4,G4,H4+(I4/1000))</f>
        <v>0.03107638888888889</v>
      </c>
      <c r="F4">
        <v>0</v>
      </c>
      <c r="G4">
        <v>44</v>
      </c>
      <c r="H4">
        <v>45</v>
      </c>
    </row>
    <row r="5" spans="1:8" ht="12.75">
      <c r="A5" s="26">
        <f>ROW(C2)</f>
        <v>2</v>
      </c>
      <c r="B5" s="99">
        <v>2</v>
      </c>
      <c r="C5" s="100">
        <f>TIME(F5,G5,H5+(I5/1000))</f>
        <v>0.04056712962962963</v>
      </c>
      <c r="F5">
        <v>0</v>
      </c>
      <c r="G5">
        <v>58</v>
      </c>
      <c r="H5">
        <v>25</v>
      </c>
    </row>
    <row r="6" spans="1:8" ht="12.75">
      <c r="A6" s="26">
        <f>ROW(C3)</f>
        <v>3</v>
      </c>
      <c r="B6" s="99">
        <v>3</v>
      </c>
      <c r="C6" s="100">
        <f>TIME(F6,G6,H6+(I6/1000))</f>
        <v>0.02736111111111111</v>
      </c>
      <c r="F6">
        <v>0</v>
      </c>
      <c r="G6">
        <v>39</v>
      </c>
      <c r="H6">
        <v>24</v>
      </c>
    </row>
    <row r="7" spans="1:8" ht="12.75">
      <c r="A7" s="26">
        <f>ROW(C4)</f>
        <v>4</v>
      </c>
      <c r="B7" s="99">
        <v>63</v>
      </c>
      <c r="C7" s="100">
        <f>TIME(F7,G7,H7+(I7/1000))</f>
        <v>0.03939814814814815</v>
      </c>
      <c r="F7">
        <v>0</v>
      </c>
      <c r="G7">
        <v>56</v>
      </c>
      <c r="H7">
        <v>44</v>
      </c>
    </row>
    <row r="8" spans="1:8" ht="12.75">
      <c r="A8" s="26">
        <f>ROW(C5)</f>
        <v>5</v>
      </c>
      <c r="B8" s="99">
        <v>4</v>
      </c>
      <c r="C8" s="100">
        <f>TIME(F8,G8,H8+(I8/1000))</f>
        <v>0.03214120370370371</v>
      </c>
      <c r="F8">
        <v>0</v>
      </c>
      <c r="G8">
        <v>46</v>
      </c>
      <c r="H8">
        <v>17</v>
      </c>
    </row>
    <row r="9" spans="1:8" ht="12.75">
      <c r="A9" s="26">
        <f>ROW(C6)</f>
        <v>6</v>
      </c>
      <c r="B9" s="99">
        <v>5</v>
      </c>
      <c r="C9" s="100">
        <f>TIME(F9,G9,H9+(I9/1000))</f>
        <v>0.04103009259259259</v>
      </c>
      <c r="F9">
        <v>0</v>
      </c>
      <c r="G9">
        <v>59</v>
      </c>
      <c r="H9">
        <v>5</v>
      </c>
    </row>
    <row r="10" spans="1:8" ht="12.75">
      <c r="A10" s="26">
        <f>ROW(C7)</f>
        <v>7</v>
      </c>
      <c r="B10" s="99">
        <v>6</v>
      </c>
      <c r="C10" s="100">
        <f>TIME(F10,G10,H10+(I10/1000))</f>
        <v>0.027870370370370372</v>
      </c>
      <c r="F10">
        <v>0</v>
      </c>
      <c r="G10">
        <v>40</v>
      </c>
      <c r="H10">
        <v>8</v>
      </c>
    </row>
    <row r="11" spans="1:8" ht="12.75">
      <c r="A11" s="26">
        <f>ROW(C8)</f>
        <v>8</v>
      </c>
      <c r="B11" s="99">
        <v>7</v>
      </c>
      <c r="C11" s="100">
        <f>TIME(F11,G11,H11+(I11/1000))</f>
        <v>0.025520833333333333</v>
      </c>
      <c r="F11">
        <v>0</v>
      </c>
      <c r="G11">
        <v>36</v>
      </c>
      <c r="H11">
        <v>45</v>
      </c>
    </row>
    <row r="12" spans="1:9" ht="12.75">
      <c r="A12" s="26">
        <f>ROW(C9)</f>
        <v>9</v>
      </c>
      <c r="B12" s="99">
        <v>8</v>
      </c>
      <c r="C12" s="100">
        <f>TIME(F12,G12,H12+(I12/1000))</f>
        <v>0.025578703703703704</v>
      </c>
      <c r="D12" s="98"/>
      <c r="E12" s="98"/>
      <c r="F12">
        <v>0</v>
      </c>
      <c r="G12">
        <v>36</v>
      </c>
      <c r="H12">
        <v>50</v>
      </c>
      <c r="I12" s="98"/>
    </row>
    <row r="13" spans="1:8" ht="12.75">
      <c r="A13" s="26">
        <f>ROW(C10)</f>
        <v>10</v>
      </c>
      <c r="B13" s="99">
        <v>9</v>
      </c>
      <c r="C13" s="100">
        <f>TIME(F13,G13,H13+(I13/1000))</f>
        <v>0.03232638888888889</v>
      </c>
      <c r="F13">
        <v>0</v>
      </c>
      <c r="G13">
        <v>46</v>
      </c>
      <c r="H13">
        <v>33</v>
      </c>
    </row>
    <row r="14" spans="1:9" ht="12.75">
      <c r="A14" s="26">
        <f>ROW(C11)</f>
        <v>11</v>
      </c>
      <c r="B14" s="99">
        <v>10</v>
      </c>
      <c r="C14" s="100">
        <f>TIME(F14,G14,H14+(I14/1000))</f>
        <v>0.02851851851851852</v>
      </c>
      <c r="D14" s="98"/>
      <c r="E14" s="98"/>
      <c r="F14">
        <v>0</v>
      </c>
      <c r="G14">
        <v>41</v>
      </c>
      <c r="H14">
        <v>4</v>
      </c>
      <c r="I14" s="98"/>
    </row>
    <row r="15" spans="1:8" ht="12.75">
      <c r="A15" s="26">
        <f>ROW(C12)</f>
        <v>12</v>
      </c>
      <c r="B15" s="99">
        <v>11</v>
      </c>
      <c r="C15" s="100">
        <f>TIME(F15,G15,H15+(I15/1000))</f>
        <v>0.03033564814814815</v>
      </c>
      <c r="F15">
        <v>0</v>
      </c>
      <c r="G15">
        <v>43</v>
      </c>
      <c r="H15">
        <v>41</v>
      </c>
    </row>
    <row r="16" spans="1:9" ht="12.75">
      <c r="A16" s="26">
        <f>ROW(C13)</f>
        <v>13</v>
      </c>
      <c r="B16" s="99">
        <v>12</v>
      </c>
      <c r="C16" s="100">
        <f>TIME(F16,G16,H16+(I16/1000))</f>
        <v>0.029282407407407406</v>
      </c>
      <c r="D16" s="98"/>
      <c r="E16" s="98"/>
      <c r="F16">
        <v>0</v>
      </c>
      <c r="G16">
        <v>42</v>
      </c>
      <c r="H16">
        <v>10</v>
      </c>
      <c r="I16" s="98"/>
    </row>
    <row r="17" spans="1:8" ht="12.75">
      <c r="A17" s="26">
        <f>ROW(C14)</f>
        <v>14</v>
      </c>
      <c r="B17" s="99">
        <v>13</v>
      </c>
      <c r="C17" s="100">
        <f>TIME(F17,G17,H17+(I17/1000))</f>
        <v>0.038078703703703705</v>
      </c>
      <c r="F17">
        <v>0</v>
      </c>
      <c r="G17">
        <v>54</v>
      </c>
      <c r="H17">
        <v>50</v>
      </c>
    </row>
    <row r="18" spans="1:8" ht="12.75">
      <c r="A18" s="26">
        <f>ROW(C15)</f>
        <v>15</v>
      </c>
      <c r="B18" s="99">
        <v>14</v>
      </c>
      <c r="C18" s="100">
        <f>TIME(F18,G18,H18+(I18/1000))</f>
        <v>0.023842592592592592</v>
      </c>
      <c r="F18">
        <v>0</v>
      </c>
      <c r="G18">
        <v>34</v>
      </c>
      <c r="H18">
        <v>20</v>
      </c>
    </row>
    <row r="19" spans="1:9" ht="12.75">
      <c r="A19" s="26">
        <f>ROW(C16)</f>
        <v>16</v>
      </c>
      <c r="B19" s="99">
        <v>15</v>
      </c>
      <c r="C19" s="100">
        <f>TIME(F19,G19,H19+(I19/1000))</f>
        <v>0.028715277777777777</v>
      </c>
      <c r="D19" s="98"/>
      <c r="E19" s="98"/>
      <c r="F19">
        <v>0</v>
      </c>
      <c r="G19">
        <v>41</v>
      </c>
      <c r="H19">
        <v>21</v>
      </c>
      <c r="I19" s="98"/>
    </row>
    <row r="20" spans="1:8" ht="12.75">
      <c r="A20" s="26">
        <f>ROW(C17)</f>
        <v>17</v>
      </c>
      <c r="B20" s="99">
        <v>16</v>
      </c>
      <c r="C20" s="100">
        <f>TIME(F20,G20,H20+(I20/1000))</f>
        <v>0.04835648148148148</v>
      </c>
      <c r="F20">
        <v>1</v>
      </c>
      <c r="G20">
        <v>9</v>
      </c>
      <c r="H20">
        <v>38</v>
      </c>
    </row>
    <row r="21" spans="1:8" ht="12.75">
      <c r="A21" s="26">
        <f>ROW(C18)</f>
        <v>18</v>
      </c>
      <c r="B21" s="99">
        <v>17</v>
      </c>
      <c r="C21" s="100">
        <f>TIME(F21,G21,H21+(I21/1000))</f>
        <v>0.032372685185185185</v>
      </c>
      <c r="F21">
        <v>0</v>
      </c>
      <c r="G21">
        <v>46</v>
      </c>
      <c r="H21">
        <v>37</v>
      </c>
    </row>
    <row r="22" spans="1:9" ht="12.75">
      <c r="A22" s="26">
        <f>ROW(C19)</f>
        <v>19</v>
      </c>
      <c r="B22" s="99">
        <v>18</v>
      </c>
      <c r="C22" s="100">
        <f>TIME(F22,G22,H22+(I22/1000))</f>
        <v>0.029594907407407407</v>
      </c>
      <c r="D22" s="98"/>
      <c r="E22" s="98"/>
      <c r="F22">
        <v>0</v>
      </c>
      <c r="G22">
        <v>42</v>
      </c>
      <c r="H22">
        <v>37</v>
      </c>
      <c r="I22" s="98"/>
    </row>
    <row r="23" spans="1:8" ht="12.75">
      <c r="A23" s="26">
        <f>ROW(C20)</f>
        <v>20</v>
      </c>
      <c r="B23" s="99">
        <v>19</v>
      </c>
      <c r="C23" s="100">
        <f>TIME(F23,G23,H23+(I23/1000))</f>
        <v>0.0325</v>
      </c>
      <c r="F23">
        <v>0</v>
      </c>
      <c r="G23">
        <v>46</v>
      </c>
      <c r="H23">
        <v>48</v>
      </c>
    </row>
    <row r="24" spans="1:8" ht="12.75">
      <c r="A24" s="26">
        <f>ROW(C21)</f>
        <v>21</v>
      </c>
      <c r="B24" s="99">
        <v>20</v>
      </c>
      <c r="C24" s="100">
        <f>TIME(F24,G24,H24+(I24/1000))</f>
        <v>0.02877314814814815</v>
      </c>
      <c r="F24">
        <v>0</v>
      </c>
      <c r="G24">
        <v>41</v>
      </c>
      <c r="H24">
        <v>26</v>
      </c>
    </row>
    <row r="25" spans="1:8" ht="12.75">
      <c r="A25" s="26">
        <f>ROW(C22)</f>
        <v>22</v>
      </c>
      <c r="B25" s="99">
        <v>21</v>
      </c>
      <c r="C25" s="100">
        <f>TIME(F25,G25,H25+(I25/1000))</f>
        <v>0.025787037037037035</v>
      </c>
      <c r="F25">
        <v>0</v>
      </c>
      <c r="G25">
        <v>37</v>
      </c>
      <c r="H25">
        <v>8</v>
      </c>
    </row>
    <row r="26" spans="1:8" ht="12.75">
      <c r="A26" s="26">
        <f>ROW(C23)</f>
        <v>23</v>
      </c>
      <c r="B26" s="99">
        <v>22</v>
      </c>
      <c r="C26" s="100">
        <f>TIME(F26,G26,H26+(I26/1000))</f>
        <v>0.049652777777777775</v>
      </c>
      <c r="F26">
        <v>1</v>
      </c>
      <c r="G26">
        <v>11</v>
      </c>
      <c r="H26">
        <v>30</v>
      </c>
    </row>
    <row r="27" spans="1:8" ht="12.75">
      <c r="A27" s="26">
        <f>ROW(C24)</f>
        <v>24</v>
      </c>
      <c r="B27" s="99">
        <v>23</v>
      </c>
      <c r="C27" s="100">
        <f>TIME(F27,G27,H27+(I27/1000))</f>
        <v>0.032268518518518516</v>
      </c>
      <c r="F27">
        <v>0</v>
      </c>
      <c r="G27">
        <v>46</v>
      </c>
      <c r="H27">
        <v>28</v>
      </c>
    </row>
    <row r="28" spans="1:8" ht="12.75">
      <c r="A28" s="26">
        <f>ROW(C25)</f>
        <v>25</v>
      </c>
      <c r="B28" s="99">
        <v>25</v>
      </c>
      <c r="C28" s="100">
        <f>TIME(F28,G28,H28+(I28/1000))</f>
        <v>0.03868055555555556</v>
      </c>
      <c r="F28">
        <v>0</v>
      </c>
      <c r="G28">
        <v>55</v>
      </c>
      <c r="H28">
        <v>42</v>
      </c>
    </row>
    <row r="29" spans="1:8" ht="12.75">
      <c r="A29" s="26">
        <f>ROW(C26)</f>
        <v>26</v>
      </c>
      <c r="B29" s="99">
        <v>26</v>
      </c>
      <c r="C29" s="100">
        <f>TIME(F29,G29,H29+(I29/1000))</f>
        <v>0.03423611111111111</v>
      </c>
      <c r="F29">
        <v>0</v>
      </c>
      <c r="G29">
        <v>49</v>
      </c>
      <c r="H29">
        <v>18</v>
      </c>
    </row>
    <row r="30" spans="1:8" ht="12.75">
      <c r="A30" s="26">
        <f>ROW(C27)</f>
        <v>27</v>
      </c>
      <c r="B30" s="99">
        <v>27</v>
      </c>
      <c r="C30" s="100">
        <f>TIME(F30,G30,H30+(I30/1000))</f>
        <v>0.032962962962962965</v>
      </c>
      <c r="F30">
        <v>0</v>
      </c>
      <c r="G30">
        <v>47</v>
      </c>
      <c r="H30">
        <v>28</v>
      </c>
    </row>
    <row r="31" spans="1:8" ht="12.75">
      <c r="A31" s="26">
        <f>ROW(C28)</f>
        <v>28</v>
      </c>
      <c r="B31" s="99">
        <v>28</v>
      </c>
      <c r="C31" s="100">
        <f>TIME(F31,G31,H31+(I31/1000))</f>
        <v>0.030601851851851852</v>
      </c>
      <c r="F31">
        <v>0</v>
      </c>
      <c r="G31">
        <v>44</v>
      </c>
      <c r="H31">
        <v>4</v>
      </c>
    </row>
    <row r="32" spans="1:8" ht="12.75">
      <c r="A32" s="26">
        <f>ROW(C29)</f>
        <v>29</v>
      </c>
      <c r="B32" s="99">
        <v>29</v>
      </c>
      <c r="C32" s="100">
        <f>TIME(F32,G32,H32+(I32/1000))</f>
        <v>0.033125</v>
      </c>
      <c r="F32">
        <v>0</v>
      </c>
      <c r="G32">
        <v>47</v>
      </c>
      <c r="H32">
        <v>42</v>
      </c>
    </row>
    <row r="33" spans="1:8" ht="12.75">
      <c r="A33" s="26">
        <f>ROW(C30)</f>
        <v>30</v>
      </c>
      <c r="B33" s="99">
        <v>30</v>
      </c>
      <c r="C33" s="100">
        <f>TIME(F33,G33,H33+(I33/1000))</f>
        <v>0.034340277777777775</v>
      </c>
      <c r="F33">
        <v>0</v>
      </c>
      <c r="G33">
        <v>49</v>
      </c>
      <c r="H33">
        <v>27</v>
      </c>
    </row>
    <row r="34" spans="1:8" ht="12.75">
      <c r="A34" s="26">
        <f>ROW(C31)</f>
        <v>31</v>
      </c>
      <c r="B34" s="99">
        <v>31</v>
      </c>
      <c r="C34" s="100">
        <f>TIME(F34,G34,H34+(I34/1000))</f>
        <v>0.03988425925925926</v>
      </c>
      <c r="F34">
        <v>0</v>
      </c>
      <c r="G34">
        <v>57</v>
      </c>
      <c r="H34">
        <v>26</v>
      </c>
    </row>
    <row r="35" spans="1:8" ht="12.75">
      <c r="A35" s="26">
        <f>ROW(C32)</f>
        <v>32</v>
      </c>
      <c r="B35" s="99">
        <v>32</v>
      </c>
      <c r="C35" s="100">
        <f>TIME(F35,G35,H35+(I35/1000))</f>
        <v>0.03502314814814815</v>
      </c>
      <c r="F35">
        <v>0</v>
      </c>
      <c r="G35">
        <v>50</v>
      </c>
      <c r="H35">
        <v>26</v>
      </c>
    </row>
    <row r="36" spans="1:8" ht="12.75">
      <c r="A36" s="26">
        <f>ROW(C33)</f>
        <v>33</v>
      </c>
      <c r="B36" s="99">
        <v>33</v>
      </c>
      <c r="C36" s="100">
        <f>TIME(F36,G36,H36+(I36/1000))</f>
        <v>0.03980324074074074</v>
      </c>
      <c r="F36">
        <v>0</v>
      </c>
      <c r="G36">
        <v>57</v>
      </c>
      <c r="H36">
        <v>19</v>
      </c>
    </row>
    <row r="37" spans="1:8" ht="12.75">
      <c r="A37" s="26">
        <f>ROW(C34)</f>
        <v>34</v>
      </c>
      <c r="B37" s="99">
        <v>34</v>
      </c>
      <c r="C37" s="100">
        <f>TIME(F37,G37,H37+(I37/1000))</f>
        <v>0.03326388888888889</v>
      </c>
      <c r="F37">
        <v>0</v>
      </c>
      <c r="G37">
        <v>47</v>
      </c>
      <c r="H37">
        <v>54</v>
      </c>
    </row>
    <row r="38" spans="1:8" ht="12.75">
      <c r="A38" s="26">
        <f>ROW(C35)</f>
        <v>35</v>
      </c>
      <c r="B38" s="99">
        <v>35</v>
      </c>
      <c r="C38" s="100">
        <f>TIME(F38,G38,H38+(I38/1000))</f>
        <v>0.03295138888888889</v>
      </c>
      <c r="F38">
        <v>0</v>
      </c>
      <c r="G38">
        <v>47</v>
      </c>
      <c r="H38">
        <v>27</v>
      </c>
    </row>
    <row r="39" spans="1:8" ht="12.75">
      <c r="A39" s="26">
        <f>ROW(C36)</f>
        <v>36</v>
      </c>
      <c r="B39" s="99">
        <v>36</v>
      </c>
      <c r="C39" s="100">
        <f>TIME(F39,G39,H39+(I39/1000))</f>
        <v>0.0434837962962963</v>
      </c>
      <c r="F39">
        <v>1</v>
      </c>
      <c r="G39">
        <v>2</v>
      </c>
      <c r="H39">
        <v>37</v>
      </c>
    </row>
    <row r="40" spans="1:8" ht="12.75">
      <c r="A40" s="26">
        <f>ROW(C37)</f>
        <v>37</v>
      </c>
      <c r="B40" s="99">
        <v>37</v>
      </c>
      <c r="C40" s="100">
        <f>TIME(F40,G40,H40+(I40/1000))</f>
        <v>0.04041666666666666</v>
      </c>
      <c r="F40">
        <v>0</v>
      </c>
      <c r="G40">
        <v>58</v>
      </c>
      <c r="H40">
        <v>12</v>
      </c>
    </row>
    <row r="41" spans="1:8" ht="12.75">
      <c r="A41" s="26">
        <f>ROW(C38)</f>
        <v>38</v>
      </c>
      <c r="B41" s="99">
        <v>38</v>
      </c>
      <c r="C41" s="100">
        <f>TIME(F41,G41,H41+(I41/1000))</f>
        <v>0.03319444444444444</v>
      </c>
      <c r="F41">
        <v>0</v>
      </c>
      <c r="G41">
        <v>47</v>
      </c>
      <c r="H41">
        <v>48</v>
      </c>
    </row>
    <row r="42" spans="1:8" ht="12.75">
      <c r="A42" s="26">
        <f>ROW(C39)</f>
        <v>39</v>
      </c>
      <c r="B42" s="99">
        <v>39</v>
      </c>
      <c r="C42" s="100">
        <f>TIME(F42,G42,H42+(I42/1000))</f>
        <v>0.038252314814814815</v>
      </c>
      <c r="F42">
        <v>0</v>
      </c>
      <c r="G42">
        <v>55</v>
      </c>
      <c r="H42">
        <v>5</v>
      </c>
    </row>
    <row r="43" spans="1:8" ht="12.75">
      <c r="A43" s="26">
        <f>ROW(C40)</f>
        <v>40</v>
      </c>
      <c r="B43" s="99">
        <v>40</v>
      </c>
      <c r="C43" s="100">
        <f>TIME(F43,G43,H43+(I43/1000))</f>
        <v>0.03516203703703704</v>
      </c>
      <c r="F43">
        <v>0</v>
      </c>
      <c r="G43">
        <v>50</v>
      </c>
      <c r="H43">
        <v>38</v>
      </c>
    </row>
    <row r="44" spans="1:8" ht="12.75">
      <c r="A44" s="26">
        <f>ROW(C41)</f>
        <v>41</v>
      </c>
      <c r="B44" s="99">
        <v>41</v>
      </c>
      <c r="C44" s="100">
        <f>TIME(F44,G44,H44+(I44/1000))</f>
        <v>0.0362037037037037</v>
      </c>
      <c r="F44">
        <v>0</v>
      </c>
      <c r="G44">
        <v>52</v>
      </c>
      <c r="H44">
        <v>8</v>
      </c>
    </row>
    <row r="45" spans="1:8" ht="12.75">
      <c r="A45" s="26">
        <f>ROW(C42)</f>
        <v>42</v>
      </c>
      <c r="B45" s="99">
        <v>42</v>
      </c>
      <c r="C45" s="100">
        <f>TIME(F45,G45,H45+(I45/1000))</f>
        <v>0.03133101851851852</v>
      </c>
      <c r="F45">
        <v>0</v>
      </c>
      <c r="G45">
        <v>45</v>
      </c>
      <c r="H45">
        <v>7</v>
      </c>
    </row>
    <row r="46" spans="1:8" ht="12.75">
      <c r="A46" s="26">
        <f>ROW(C43)</f>
        <v>43</v>
      </c>
      <c r="B46" s="99">
        <v>43</v>
      </c>
      <c r="C46" s="100">
        <f>TIME(F46,G46,H46+(I46/1000))</f>
        <v>0.04145833333333333</v>
      </c>
      <c r="F46">
        <v>0</v>
      </c>
      <c r="G46">
        <v>59</v>
      </c>
      <c r="H46">
        <v>42</v>
      </c>
    </row>
    <row r="47" spans="1:8" ht="12.75">
      <c r="A47" s="26">
        <f>ROW(C44)</f>
        <v>44</v>
      </c>
      <c r="B47" s="99">
        <v>44</v>
      </c>
      <c r="C47" s="100">
        <f>TIME(F47,G47,H47+(I47/1000))</f>
        <v>0.041944444444444444</v>
      </c>
      <c r="F47">
        <v>1</v>
      </c>
      <c r="G47">
        <v>0</v>
      </c>
      <c r="H47">
        <v>24</v>
      </c>
    </row>
    <row r="48" spans="1:8" ht="12.75">
      <c r="A48" s="26">
        <f>ROW(C45)</f>
        <v>45</v>
      </c>
      <c r="B48" s="99">
        <v>45</v>
      </c>
      <c r="C48" s="100">
        <f>TIME(F48,G48,H48+(I48/1000))</f>
        <v>0.03719907407407407</v>
      </c>
      <c r="F48">
        <v>0</v>
      </c>
      <c r="G48">
        <v>53</v>
      </c>
      <c r="H48">
        <v>34</v>
      </c>
    </row>
    <row r="49" spans="1:8" ht="12.75">
      <c r="A49" s="26">
        <f>ROW(C46)</f>
        <v>46</v>
      </c>
      <c r="B49" s="99">
        <v>46</v>
      </c>
      <c r="C49" s="100">
        <f>TIME(F49,G49,H49+(I49/1000))</f>
        <v>0.03480324074074074</v>
      </c>
      <c r="F49">
        <v>0</v>
      </c>
      <c r="G49">
        <v>50</v>
      </c>
      <c r="H49">
        <v>7</v>
      </c>
    </row>
    <row r="50" spans="1:8" ht="12.75">
      <c r="A50" s="26">
        <f>ROW(C47)</f>
        <v>47</v>
      </c>
      <c r="B50" s="99">
        <v>47</v>
      </c>
      <c r="C50" s="100">
        <f>TIME(F50,G50,H50+(I50/1000))</f>
        <v>0.0328125</v>
      </c>
      <c r="F50">
        <v>0</v>
      </c>
      <c r="G50">
        <v>47</v>
      </c>
      <c r="H50">
        <v>15</v>
      </c>
    </row>
    <row r="51" spans="1:8" ht="12.75">
      <c r="A51" s="26">
        <f>ROW(C48)</f>
        <v>48</v>
      </c>
      <c r="B51" s="99">
        <v>48</v>
      </c>
      <c r="C51" s="100">
        <f>TIME(F51,G51,H51+(I51/1000))</f>
        <v>0.029189814814814814</v>
      </c>
      <c r="F51">
        <v>0</v>
      </c>
      <c r="G51">
        <v>42</v>
      </c>
      <c r="H51">
        <v>2</v>
      </c>
    </row>
    <row r="52" spans="1:8" ht="12.75">
      <c r="A52" s="26">
        <f>ROW(C49)</f>
        <v>49</v>
      </c>
      <c r="B52" s="99">
        <v>49</v>
      </c>
      <c r="C52" s="100">
        <f>TIME(F52,G52,H52+(I52/1000))</f>
        <v>0.043090277777777776</v>
      </c>
      <c r="F52">
        <v>1</v>
      </c>
      <c r="G52">
        <v>2</v>
      </c>
      <c r="H52">
        <v>3</v>
      </c>
    </row>
    <row r="53" spans="1:8" ht="12.75">
      <c r="A53" s="26">
        <f>ROW(C50)</f>
        <v>50</v>
      </c>
      <c r="B53" s="99">
        <v>50</v>
      </c>
      <c r="C53" s="100">
        <f>TIME(F53,G53,H53+(I53/1000))</f>
        <v>0.030081018518518517</v>
      </c>
      <c r="F53">
        <v>0</v>
      </c>
      <c r="G53">
        <v>43</v>
      </c>
      <c r="H53">
        <v>19</v>
      </c>
    </row>
    <row r="54" spans="1:8" ht="12.75">
      <c r="A54" s="26">
        <f>ROW(C51)</f>
        <v>51</v>
      </c>
      <c r="B54" s="99">
        <v>51</v>
      </c>
      <c r="C54" s="100">
        <f>TIME(F54,G54,H54+(I54/1000))</f>
        <v>0.039907407407407405</v>
      </c>
      <c r="F54">
        <v>0</v>
      </c>
      <c r="G54">
        <v>57</v>
      </c>
      <c r="H54">
        <v>28</v>
      </c>
    </row>
    <row r="55" spans="1:8" ht="12.75">
      <c r="A55" s="26">
        <f>ROW(C52)</f>
        <v>52</v>
      </c>
      <c r="B55" s="99">
        <v>52</v>
      </c>
      <c r="C55" s="100">
        <f>TIME(F55,G55,H55+(I55/1000))</f>
        <v>0.035590277777777776</v>
      </c>
      <c r="F55">
        <v>0</v>
      </c>
      <c r="G55">
        <v>51</v>
      </c>
      <c r="H55">
        <v>15</v>
      </c>
    </row>
    <row r="56" spans="1:8" ht="12.75">
      <c r="A56" s="26">
        <f>ROW(C53)</f>
        <v>53</v>
      </c>
      <c r="B56" s="99">
        <v>53</v>
      </c>
      <c r="C56" s="100">
        <f>TIME(F56,G56,H56+(I56/1000))</f>
        <v>0.03561342592592592</v>
      </c>
      <c r="F56">
        <v>0</v>
      </c>
      <c r="G56">
        <v>51</v>
      </c>
      <c r="H56">
        <v>17</v>
      </c>
    </row>
    <row r="57" spans="1:8" ht="12.75">
      <c r="A57" s="26">
        <f>ROW(C54)</f>
        <v>54</v>
      </c>
      <c r="B57" s="99">
        <v>54</v>
      </c>
      <c r="C57" s="100">
        <f>TIME(F57,G57,H57+(I57/1000))</f>
        <v>0.03695601851851852</v>
      </c>
      <c r="F57">
        <v>0</v>
      </c>
      <c r="G57">
        <v>53</v>
      </c>
      <c r="H57">
        <v>13</v>
      </c>
    </row>
    <row r="58" spans="1:8" ht="12.75">
      <c r="A58" s="26">
        <f>ROW(C55)</f>
        <v>55</v>
      </c>
      <c r="B58" s="99">
        <v>55</v>
      </c>
      <c r="C58" s="100">
        <f>TIME(F58,G58,H58+(I58/1000))</f>
        <v>0.04337962962962963</v>
      </c>
      <c r="F58">
        <v>1</v>
      </c>
      <c r="G58">
        <v>2</v>
      </c>
      <c r="H58">
        <v>28</v>
      </c>
    </row>
    <row r="59" spans="1:8" ht="12.75">
      <c r="A59" s="26">
        <f>ROW(C56)</f>
        <v>56</v>
      </c>
      <c r="B59" s="99">
        <v>56</v>
      </c>
      <c r="C59" s="100">
        <f>TIME(F59,G59,H59+(I59/1000))</f>
        <v>0.03554398148148148</v>
      </c>
      <c r="F59">
        <v>0</v>
      </c>
      <c r="G59">
        <v>51</v>
      </c>
      <c r="H59">
        <v>11</v>
      </c>
    </row>
    <row r="60" spans="1:8" ht="12.75">
      <c r="A60" s="26">
        <f>ROW(C57)</f>
        <v>57</v>
      </c>
      <c r="B60" s="99">
        <v>57</v>
      </c>
      <c r="C60" s="100">
        <f>TIME(F60,G60,H60+(I60/1000))</f>
        <v>0.043611111111111114</v>
      </c>
      <c r="F60">
        <v>1</v>
      </c>
      <c r="G60">
        <v>2</v>
      </c>
      <c r="H60">
        <v>48</v>
      </c>
    </row>
    <row r="61" spans="1:8" ht="12.75">
      <c r="A61" s="26">
        <f>ROW(C58)</f>
        <v>58</v>
      </c>
      <c r="B61" s="99">
        <v>58</v>
      </c>
      <c r="C61" s="100">
        <f>TIME(F61,G61,H61+(I61/1000))</f>
        <v>0.03304398148148148</v>
      </c>
      <c r="F61">
        <v>0</v>
      </c>
      <c r="G61">
        <v>47</v>
      </c>
      <c r="H61">
        <v>35</v>
      </c>
    </row>
    <row r="62" spans="1:8" ht="12.75">
      <c r="A62" s="26">
        <f>ROW(C59)</f>
        <v>59</v>
      </c>
      <c r="B62" s="99">
        <v>59</v>
      </c>
      <c r="C62" s="100">
        <f>TIME(F62,G62,H62+(I62/1000))</f>
        <v>0.03450231481481481</v>
      </c>
      <c r="F62">
        <v>0</v>
      </c>
      <c r="G62">
        <v>49</v>
      </c>
      <c r="H62">
        <v>41</v>
      </c>
    </row>
    <row r="63" spans="1:8" ht="12.75">
      <c r="A63" s="26">
        <f>ROW(C60)</f>
        <v>60</v>
      </c>
      <c r="B63" s="99">
        <v>60</v>
      </c>
      <c r="C63" s="100">
        <f>TIME(F63,G63,H63+(I63/1000))</f>
        <v>0.03563657407407408</v>
      </c>
      <c r="F63">
        <v>0</v>
      </c>
      <c r="G63">
        <v>51</v>
      </c>
      <c r="H63">
        <v>19</v>
      </c>
    </row>
    <row r="64" spans="1:8" ht="12.75">
      <c r="A64" s="26">
        <f>ROW(C61)</f>
        <v>61</v>
      </c>
      <c r="B64" s="99">
        <v>61</v>
      </c>
      <c r="C64" s="100">
        <f>TIME(F64,G64,H64+(I64/1000))</f>
        <v>0.048101851851851854</v>
      </c>
      <c r="F64">
        <v>1</v>
      </c>
      <c r="G64">
        <v>9</v>
      </c>
      <c r="H64">
        <v>16</v>
      </c>
    </row>
    <row r="65" spans="1:8" ht="12.75">
      <c r="A65" s="26">
        <f>ROW(C62)</f>
        <v>62</v>
      </c>
      <c r="B65" s="99">
        <v>62</v>
      </c>
      <c r="C65" s="100">
        <f>TIME(F65,G65,H65+(I65/1000))</f>
        <v>0.03996527777777778</v>
      </c>
      <c r="F65">
        <v>0</v>
      </c>
      <c r="G65">
        <v>57</v>
      </c>
      <c r="H65">
        <v>33</v>
      </c>
    </row>
    <row r="66" spans="1:8" ht="12.75">
      <c r="A66" s="26">
        <f>ROW(C63)</f>
        <v>63</v>
      </c>
      <c r="B66" s="99">
        <v>64</v>
      </c>
      <c r="C66" s="100">
        <f>TIME(F66,G66,H66+(I66/1000))</f>
        <v>0.043738425925925924</v>
      </c>
      <c r="F66">
        <v>1</v>
      </c>
      <c r="G66">
        <v>2</v>
      </c>
      <c r="H66">
        <v>59</v>
      </c>
    </row>
    <row r="67" spans="1:8" ht="12.75">
      <c r="A67" s="26">
        <f>ROW(C64)</f>
        <v>64</v>
      </c>
      <c r="B67" s="99">
        <v>65</v>
      </c>
      <c r="C67" s="100">
        <f>TIME(F67,G67,H67+(I67/1000))</f>
        <v>0.037314814814814815</v>
      </c>
      <c r="F67">
        <v>0</v>
      </c>
      <c r="G67">
        <v>53</v>
      </c>
      <c r="H67">
        <v>44</v>
      </c>
    </row>
    <row r="68" spans="1:8" ht="12.75">
      <c r="A68" s="26">
        <f>ROW(C65)</f>
        <v>65</v>
      </c>
      <c r="B68" s="99">
        <v>66</v>
      </c>
      <c r="C68" s="100">
        <f>TIME(F68,G68,H68+(I68/1000))</f>
        <v>0.0340625</v>
      </c>
      <c r="F68">
        <v>0</v>
      </c>
      <c r="G68">
        <v>49</v>
      </c>
      <c r="H68">
        <v>3</v>
      </c>
    </row>
    <row r="69" spans="1:8" ht="12.75">
      <c r="A69" s="26">
        <f>ROW(C66)</f>
        <v>66</v>
      </c>
      <c r="B69" s="99">
        <v>67</v>
      </c>
      <c r="C69" s="100">
        <f>TIME(F69,G69,H69+(I69/1000))</f>
        <v>0.050138888888888886</v>
      </c>
      <c r="F69">
        <v>1</v>
      </c>
      <c r="G69">
        <v>12</v>
      </c>
      <c r="H69">
        <v>12</v>
      </c>
    </row>
    <row r="70" spans="1:8" ht="12.75">
      <c r="A70" s="26">
        <f>ROW(C67)</f>
        <v>67</v>
      </c>
      <c r="B70" s="99">
        <v>68</v>
      </c>
      <c r="C70" s="100">
        <f>TIME(F70,G70,H70+(I70/1000))</f>
        <v>0.04542824074074074</v>
      </c>
      <c r="F70">
        <v>1</v>
      </c>
      <c r="G70">
        <v>5</v>
      </c>
      <c r="H70">
        <v>25</v>
      </c>
    </row>
    <row r="71" spans="1:8" ht="12.75">
      <c r="A71" s="26">
        <f>ROW(C68)</f>
        <v>68</v>
      </c>
      <c r="B71" s="99">
        <v>69</v>
      </c>
      <c r="C71" s="100">
        <f>TIME(F71,G71,H71+(I71/1000))</f>
        <v>0.03439814814814815</v>
      </c>
      <c r="F71">
        <v>0</v>
      </c>
      <c r="G71">
        <v>49</v>
      </c>
      <c r="H71">
        <v>32</v>
      </c>
    </row>
    <row r="72" spans="1:8" ht="12.75">
      <c r="A72" s="26">
        <f>ROW(C69)</f>
        <v>69</v>
      </c>
      <c r="B72" s="99">
        <v>70</v>
      </c>
      <c r="C72" s="100">
        <f>TIME(F72,G72,H72+(I72/1000))</f>
        <v>0.03439814814814815</v>
      </c>
      <c r="F72">
        <v>0</v>
      </c>
      <c r="G72">
        <v>49</v>
      </c>
      <c r="H72">
        <v>32</v>
      </c>
    </row>
    <row r="73" spans="1:8" ht="12.75">
      <c r="A73" s="26">
        <f>ROW(C70)</f>
        <v>70</v>
      </c>
      <c r="B73" s="99">
        <v>71</v>
      </c>
      <c r="C73" s="100">
        <f>TIME(F73,G73,H73+(I73/1000))</f>
        <v>0.037175925925925925</v>
      </c>
      <c r="F73">
        <v>0</v>
      </c>
      <c r="G73">
        <v>53</v>
      </c>
      <c r="H73">
        <v>32</v>
      </c>
    </row>
    <row r="74" spans="1:8" ht="12.75">
      <c r="A74" s="26">
        <f>ROW(C71)</f>
        <v>71</v>
      </c>
      <c r="B74" s="99">
        <v>72</v>
      </c>
      <c r="C74" s="100">
        <f>TIME(F74,G74,H74+(I74/1000))</f>
        <v>0.034583333333333334</v>
      </c>
      <c r="F74">
        <v>0</v>
      </c>
      <c r="G74">
        <v>49</v>
      </c>
      <c r="H74">
        <v>48</v>
      </c>
    </row>
    <row r="75" spans="1:8" ht="12.75">
      <c r="A75" s="26">
        <f>ROW(C72)</f>
        <v>72</v>
      </c>
      <c r="B75" s="99">
        <v>73</v>
      </c>
      <c r="C75" s="100">
        <f>TIME(F75,G75,H75+(I75/1000))</f>
        <v>0.042708333333333334</v>
      </c>
      <c r="F75">
        <v>1</v>
      </c>
      <c r="G75">
        <v>1</v>
      </c>
      <c r="H75">
        <v>30</v>
      </c>
    </row>
    <row r="76" spans="1:8" ht="12.75">
      <c r="A76" s="26">
        <f>ROW(C73)</f>
        <v>73</v>
      </c>
      <c r="B76" s="99">
        <v>74</v>
      </c>
      <c r="C76" s="100">
        <f>TIME(F76,G76,H76+(I76/1000))</f>
        <v>0.029907407407407407</v>
      </c>
      <c r="F76">
        <v>0</v>
      </c>
      <c r="G76">
        <v>43</v>
      </c>
      <c r="H76">
        <v>4</v>
      </c>
    </row>
    <row r="77" spans="1:8" ht="12.75">
      <c r="A77" s="26">
        <f>ROW(C74)</f>
        <v>74</v>
      </c>
      <c r="B77" s="99">
        <v>75</v>
      </c>
      <c r="C77" s="100">
        <f>TIME(F77,G77,H77+(I77/1000))</f>
        <v>0.03125</v>
      </c>
      <c r="F77">
        <v>0</v>
      </c>
      <c r="G77">
        <v>45</v>
      </c>
      <c r="H77">
        <v>0</v>
      </c>
    </row>
    <row r="78" spans="1:8" ht="12.75">
      <c r="A78" s="26">
        <f>ROW(C75)</f>
        <v>75</v>
      </c>
      <c r="B78" s="99">
        <v>76</v>
      </c>
      <c r="C78" s="100">
        <f>TIME(F78,G78,H78+(I78/1000))</f>
        <v>0.03832175925925926</v>
      </c>
      <c r="F78">
        <v>0</v>
      </c>
      <c r="G78">
        <v>55</v>
      </c>
      <c r="H78">
        <v>11</v>
      </c>
    </row>
    <row r="79" spans="1:8" ht="12.75">
      <c r="A79" s="26">
        <f>ROW(C76)</f>
        <v>76</v>
      </c>
      <c r="B79" s="99">
        <v>77</v>
      </c>
      <c r="C79" s="100">
        <f>TIME(F79,G79,H79+(I79/1000))</f>
        <v>0.03269675925925926</v>
      </c>
      <c r="F79">
        <v>0</v>
      </c>
      <c r="G79">
        <v>47</v>
      </c>
      <c r="H79">
        <v>5</v>
      </c>
    </row>
    <row r="80" spans="1:8" ht="12.75">
      <c r="A80" s="26">
        <f>ROW(C77)</f>
        <v>77</v>
      </c>
      <c r="B80" s="99">
        <v>78</v>
      </c>
      <c r="C80" s="100">
        <f>TIME(F80,G80,H80+(I80/1000))</f>
        <v>0.046168981481481484</v>
      </c>
      <c r="F80">
        <v>1</v>
      </c>
      <c r="G80">
        <v>6</v>
      </c>
      <c r="H80">
        <v>29</v>
      </c>
    </row>
    <row r="81" spans="1:8" ht="12.75">
      <c r="A81" s="26">
        <f>ROW(C78)</f>
        <v>78</v>
      </c>
      <c r="B81" s="99">
        <v>79</v>
      </c>
      <c r="C81" s="100">
        <f>TIME(F81,G81,H81+(I81/1000))</f>
        <v>0.031435185185185184</v>
      </c>
      <c r="F81">
        <v>0</v>
      </c>
      <c r="G81">
        <v>45</v>
      </c>
      <c r="H81">
        <v>16</v>
      </c>
    </row>
    <row r="82" spans="1:8" ht="12.75">
      <c r="A82" s="26">
        <f>ROW(C79)</f>
        <v>79</v>
      </c>
      <c r="B82" s="99">
        <v>80</v>
      </c>
      <c r="C82" s="100">
        <f>TIME(F82,G82,H82+(I82/1000))</f>
        <v>0.035798611111111114</v>
      </c>
      <c r="F82">
        <v>0</v>
      </c>
      <c r="G82">
        <v>51</v>
      </c>
      <c r="H82">
        <v>33</v>
      </c>
    </row>
    <row r="83" spans="1:8" ht="12.75">
      <c r="A83" s="26">
        <f>ROW(C80)</f>
        <v>80</v>
      </c>
      <c r="B83" s="99">
        <v>81</v>
      </c>
      <c r="C83" s="100">
        <f>TIME(F83,G83,H83+(I83/1000))</f>
        <v>0.042708333333333334</v>
      </c>
      <c r="F83">
        <v>1</v>
      </c>
      <c r="G83">
        <v>1</v>
      </c>
      <c r="H83">
        <v>30</v>
      </c>
    </row>
    <row r="84" spans="1:8" ht="12.75">
      <c r="A84" s="26">
        <f>ROW(C81)</f>
        <v>81</v>
      </c>
      <c r="B84" s="99">
        <v>82</v>
      </c>
      <c r="C84" s="100">
        <f>TIME(F84,G84,H84+(I84/1000))</f>
        <v>0.042708333333333334</v>
      </c>
      <c r="F84">
        <v>1</v>
      </c>
      <c r="G84">
        <v>1</v>
      </c>
      <c r="H84">
        <v>30</v>
      </c>
    </row>
    <row r="85" spans="1:8" ht="12.75">
      <c r="A85" s="26">
        <f>ROW(C82)</f>
        <v>82</v>
      </c>
      <c r="B85" s="99">
        <v>84</v>
      </c>
      <c r="C85" s="100">
        <f>TIME(F85,G85,H85+(I85/1000))</f>
        <v>0.031574074074074074</v>
      </c>
      <c r="F85">
        <v>0</v>
      </c>
      <c r="G85">
        <v>45</v>
      </c>
      <c r="H85">
        <v>28</v>
      </c>
    </row>
    <row r="86" spans="1:8" ht="12.75">
      <c r="A86" s="26">
        <f>ROW(C83)</f>
        <v>83</v>
      </c>
      <c r="B86" s="99">
        <v>85</v>
      </c>
      <c r="C86" s="100">
        <f>TIME(F86,G86,H86+(I86/1000))</f>
        <v>0.03630787037037037</v>
      </c>
      <c r="F86">
        <v>0</v>
      </c>
      <c r="G86">
        <v>52</v>
      </c>
      <c r="H86">
        <v>17</v>
      </c>
    </row>
    <row r="87" spans="1:8" ht="12.75">
      <c r="A87" s="26">
        <f>ROW(C84)</f>
        <v>84</v>
      </c>
      <c r="B87" s="99">
        <v>86</v>
      </c>
      <c r="C87" s="100">
        <f>TIME(F87,G87,H87+(I87/1000))</f>
        <v>0.03675925925925926</v>
      </c>
      <c r="F87">
        <v>0</v>
      </c>
      <c r="G87">
        <v>52</v>
      </c>
      <c r="H87">
        <v>56</v>
      </c>
    </row>
    <row r="88" spans="1:8" ht="12.75">
      <c r="A88" s="26">
        <f>ROW(C85)</f>
        <v>85</v>
      </c>
      <c r="B88" s="99">
        <v>87</v>
      </c>
      <c r="C88" s="100">
        <f>TIME(F88,G88,H88+(I88/1000))</f>
        <v>0.04675925925925926</v>
      </c>
      <c r="F88">
        <v>1</v>
      </c>
      <c r="G88">
        <v>7</v>
      </c>
      <c r="H88">
        <v>20</v>
      </c>
    </row>
    <row r="89" spans="1:8" ht="12.75">
      <c r="A89" s="26">
        <f>ROW(C86)</f>
        <v>86</v>
      </c>
      <c r="B89" s="99">
        <v>88</v>
      </c>
      <c r="C89" s="100">
        <f>TIME(F89,G89,H89+(I89/1000))</f>
        <v>0.03805555555555556</v>
      </c>
      <c r="F89">
        <v>0</v>
      </c>
      <c r="G89">
        <v>54</v>
      </c>
      <c r="H89">
        <v>48</v>
      </c>
    </row>
    <row r="90" spans="1:8" ht="12.75">
      <c r="A90" s="26">
        <f>ROW(C87)</f>
        <v>87</v>
      </c>
      <c r="B90" s="99">
        <v>89</v>
      </c>
      <c r="C90" s="100">
        <f>TIME(F90,G90,H90+(I90/1000))</f>
        <v>0.03805555555555556</v>
      </c>
      <c r="F90">
        <v>0</v>
      </c>
      <c r="G90">
        <v>54</v>
      </c>
      <c r="H90">
        <v>48</v>
      </c>
    </row>
    <row r="91" spans="1:8" ht="12.75">
      <c r="A91" s="26">
        <f>ROW(C88)</f>
        <v>88</v>
      </c>
      <c r="B91" s="99">
        <v>90</v>
      </c>
      <c r="C91" s="100">
        <f>TIME(F91,G91,H91+(I91/1000))</f>
        <v>0.035104166666666665</v>
      </c>
      <c r="F91">
        <v>0</v>
      </c>
      <c r="G91">
        <v>50</v>
      </c>
      <c r="H91">
        <v>33</v>
      </c>
    </row>
    <row r="92" spans="1:8" ht="12.75">
      <c r="A92" s="26">
        <f>ROW(C89)</f>
        <v>89</v>
      </c>
      <c r="B92" s="99">
        <v>91</v>
      </c>
      <c r="C92" s="100">
        <f>TIME(F92,G92,H92+(I92/1000))</f>
        <v>0.03743055555555556</v>
      </c>
      <c r="F92">
        <v>0</v>
      </c>
      <c r="G92">
        <v>53</v>
      </c>
      <c r="H92">
        <v>54</v>
      </c>
    </row>
    <row r="93" spans="1:8" ht="12.75">
      <c r="A93" s="26">
        <f>ROW(C90)</f>
        <v>90</v>
      </c>
      <c r="B93" s="99">
        <v>92</v>
      </c>
      <c r="C93" s="100">
        <f>TIME(F93,G93,H93+(I93/1000))</f>
        <v>0.03539351851851852</v>
      </c>
      <c r="F93">
        <v>0</v>
      </c>
      <c r="G93">
        <v>50</v>
      </c>
      <c r="H93">
        <v>58</v>
      </c>
    </row>
    <row r="94" spans="1:9" ht="12.75">
      <c r="A94" s="26">
        <f>ROW(C91)</f>
        <v>91</v>
      </c>
      <c r="B94" s="99">
        <v>94</v>
      </c>
      <c r="C94" s="100">
        <f>TIME(F94,G94,H94+(I94/1000))</f>
        <v>0.03185186342592593</v>
      </c>
      <c r="F94">
        <v>0</v>
      </c>
      <c r="G94">
        <v>45</v>
      </c>
      <c r="H94">
        <v>52</v>
      </c>
      <c r="I94">
        <v>1</v>
      </c>
    </row>
    <row r="95" spans="1:8" ht="12.75">
      <c r="A95" s="26">
        <f>ROW(C92)</f>
        <v>92</v>
      </c>
      <c r="B95" s="99">
        <v>95</v>
      </c>
      <c r="C95" s="100">
        <f>TIME(F95,G95,H95+(I95/1000))</f>
        <v>0.04835648148148148</v>
      </c>
      <c r="F95">
        <v>1</v>
      </c>
      <c r="G95">
        <v>9</v>
      </c>
      <c r="H95">
        <v>38</v>
      </c>
    </row>
    <row r="96" spans="1:9" ht="12.75">
      <c r="A96" s="26">
        <f>ROW(C93)</f>
        <v>93</v>
      </c>
      <c r="B96" s="99">
        <v>96</v>
      </c>
      <c r="C96" s="100">
        <f>TIME(F96,G96,H96+(I96/1000))</f>
        <v>0.031377314814814816</v>
      </c>
      <c r="F96">
        <v>0</v>
      </c>
      <c r="G96">
        <v>45</v>
      </c>
      <c r="H96">
        <v>11</v>
      </c>
      <c r="I96" s="98"/>
    </row>
    <row r="97" spans="1:8" ht="12.75">
      <c r="A97" s="26">
        <f>ROW(C94)</f>
        <v>94</v>
      </c>
      <c r="B97" s="99">
        <v>97</v>
      </c>
      <c r="C97" s="100">
        <f>TIME(F97,G97,H97+(I97/1000))</f>
        <v>0.03680555555555556</v>
      </c>
      <c r="F97">
        <v>0</v>
      </c>
      <c r="G97">
        <v>53</v>
      </c>
      <c r="H97">
        <v>0</v>
      </c>
    </row>
    <row r="98" spans="1:8" ht="12.75">
      <c r="A98" s="26">
        <f>ROW(C95)</f>
        <v>95</v>
      </c>
      <c r="B98" s="99">
        <v>98</v>
      </c>
      <c r="C98" s="100">
        <f>TIME(F98,G98,H98+(I98/1000))</f>
        <v>0.036863425925925924</v>
      </c>
      <c r="F98">
        <v>0</v>
      </c>
      <c r="G98">
        <v>53</v>
      </c>
      <c r="H98">
        <v>5</v>
      </c>
    </row>
    <row r="99" spans="1:8" ht="12.75">
      <c r="A99" s="26">
        <f>ROW(C96)</f>
        <v>96</v>
      </c>
      <c r="B99" s="99">
        <v>99</v>
      </c>
      <c r="C99" s="100">
        <f>TIME(F99,G99,H99+(I99/1000))</f>
        <v>0.03935185185185185</v>
      </c>
      <c r="F99">
        <v>0</v>
      </c>
      <c r="G99">
        <v>56</v>
      </c>
      <c r="H99">
        <v>40</v>
      </c>
    </row>
    <row r="100" spans="1:8" ht="12.75">
      <c r="A100" s="26">
        <f>ROW(C97)</f>
        <v>97</v>
      </c>
      <c r="B100" s="99">
        <v>100</v>
      </c>
      <c r="C100" s="100">
        <f>TIME(F100,G100,H100+(I100/1000))</f>
        <v>0.031828703703703706</v>
      </c>
      <c r="F100">
        <v>0</v>
      </c>
      <c r="G100">
        <v>45</v>
      </c>
      <c r="H100">
        <v>50</v>
      </c>
    </row>
    <row r="101" spans="1:8" ht="12.75">
      <c r="A101" s="26">
        <f>ROW(C98)</f>
        <v>98</v>
      </c>
      <c r="B101" s="99">
        <v>101</v>
      </c>
      <c r="C101" s="100">
        <f>TIME(F101,G101,H101+(I101/1000))</f>
        <v>0.033796296296296297</v>
      </c>
      <c r="F101">
        <v>0</v>
      </c>
      <c r="G101">
        <v>48</v>
      </c>
      <c r="H101">
        <v>40</v>
      </c>
    </row>
    <row r="102" spans="1:8" ht="12.75">
      <c r="A102" s="26">
        <f>ROW(C99)</f>
        <v>99</v>
      </c>
      <c r="B102" s="99">
        <v>102</v>
      </c>
      <c r="C102" s="100">
        <f>TIME(F102,G102,H102+(I102/1000))</f>
        <v>0.035520833333333335</v>
      </c>
      <c r="F102">
        <v>0</v>
      </c>
      <c r="G102">
        <v>51</v>
      </c>
      <c r="H102">
        <v>9</v>
      </c>
    </row>
    <row r="103" spans="1:8" ht="12.75">
      <c r="A103" s="26">
        <f>ROW(C100)</f>
        <v>100</v>
      </c>
      <c r="B103" s="99">
        <v>103</v>
      </c>
      <c r="C103" s="100">
        <f>TIME(F103,G103,H103+(I103/1000))</f>
        <v>0.03574074074074074</v>
      </c>
      <c r="F103">
        <v>0</v>
      </c>
      <c r="G103">
        <v>51</v>
      </c>
      <c r="H103">
        <v>28</v>
      </c>
    </row>
    <row r="104" spans="1:8" ht="12.75">
      <c r="A104" s="26">
        <f>ROW(C101)</f>
        <v>101</v>
      </c>
      <c r="B104" s="99">
        <v>104</v>
      </c>
      <c r="C104" s="100">
        <f>TIME(F104,G104,H104+(I104/1000))</f>
        <v>0.04289351851851852</v>
      </c>
      <c r="F104">
        <v>1</v>
      </c>
      <c r="G104">
        <v>1</v>
      </c>
      <c r="H104">
        <v>46</v>
      </c>
    </row>
    <row r="105" spans="1:8" ht="12.75">
      <c r="A105" s="26">
        <f>ROW(C102)</f>
        <v>102</v>
      </c>
      <c r="B105" s="99">
        <v>105</v>
      </c>
      <c r="C105" s="100">
        <f>TIME(F105,G105,H105+(I105/1000))</f>
        <v>0.037731481481481484</v>
      </c>
      <c r="F105">
        <v>0</v>
      </c>
      <c r="G105">
        <v>54</v>
      </c>
      <c r="H105">
        <v>20</v>
      </c>
    </row>
    <row r="106" spans="1:8" ht="12.75">
      <c r="A106" s="26">
        <f>ROW(C103)</f>
        <v>103</v>
      </c>
      <c r="B106" s="99">
        <v>106</v>
      </c>
      <c r="C106" s="100">
        <f>TIME(F106,G106,H106+(I106/1000))</f>
        <v>0.04488425925925926</v>
      </c>
      <c r="F106">
        <v>1</v>
      </c>
      <c r="G106">
        <v>4</v>
      </c>
      <c r="H106">
        <v>38</v>
      </c>
    </row>
    <row r="107" spans="1:8" ht="12.75">
      <c r="A107" s="26">
        <f>ROW(C104)</f>
        <v>104</v>
      </c>
      <c r="B107" s="99">
        <v>107</v>
      </c>
      <c r="C107" s="100">
        <f>TIME(F107,G107,H107+(I107/1000))</f>
        <v>0</v>
      </c>
      <c r="G107">
        <v>0</v>
      </c>
      <c r="H107">
        <v>0</v>
      </c>
    </row>
    <row r="108" spans="1:8" ht="12.75">
      <c r="A108" s="26">
        <f>ROW(C105)</f>
        <v>105</v>
      </c>
      <c r="B108" s="99">
        <v>108</v>
      </c>
      <c r="C108" s="100">
        <f>TIME(F108,G108,H108+(I108/1000))</f>
        <v>0.03428240740740741</v>
      </c>
      <c r="F108">
        <v>0</v>
      </c>
      <c r="G108">
        <v>49</v>
      </c>
      <c r="H108">
        <v>22</v>
      </c>
    </row>
    <row r="109" spans="1:8" ht="12.75">
      <c r="A109" s="26">
        <f>ROW(C106)</f>
        <v>106</v>
      </c>
      <c r="B109" s="99">
        <v>109</v>
      </c>
      <c r="C109" s="100">
        <f>TIME(F109,G109,H109+(I109/1000))</f>
        <v>0.0355787037037037</v>
      </c>
      <c r="F109">
        <v>0</v>
      </c>
      <c r="G109">
        <v>51</v>
      </c>
      <c r="H109">
        <v>14</v>
      </c>
    </row>
    <row r="110" spans="1:8" ht="12.75">
      <c r="A110" s="26">
        <f>ROW(C107)</f>
        <v>107</v>
      </c>
      <c r="B110" s="99">
        <v>110</v>
      </c>
      <c r="C110" s="100">
        <f>TIME(F110,G110,H110+(I110/1000))</f>
        <v>0.05668981481481482</v>
      </c>
      <c r="F110">
        <v>1</v>
      </c>
      <c r="G110">
        <v>21</v>
      </c>
      <c r="H110">
        <v>38</v>
      </c>
    </row>
    <row r="111" spans="1:8" ht="12.75">
      <c r="A111" s="26">
        <f>ROW(C108)</f>
        <v>108</v>
      </c>
      <c r="B111" s="99">
        <v>111</v>
      </c>
      <c r="C111" s="100">
        <f>TIME(F111,G111,H111+(I111/1000))</f>
        <v>0.03328703703703704</v>
      </c>
      <c r="F111">
        <v>0</v>
      </c>
      <c r="G111">
        <v>47</v>
      </c>
      <c r="H111">
        <v>56</v>
      </c>
    </row>
    <row r="112" spans="1:8" ht="12.75">
      <c r="A112" s="26">
        <f>ROW(C109)</f>
        <v>109</v>
      </c>
      <c r="B112" s="99">
        <v>112</v>
      </c>
      <c r="C112" s="100">
        <f>TIME(F112,G112,H112+(I112/1000))</f>
        <v>0.04878472222222222</v>
      </c>
      <c r="F112">
        <v>1</v>
      </c>
      <c r="G112">
        <v>10</v>
      </c>
      <c r="H112">
        <v>15</v>
      </c>
    </row>
    <row r="113" spans="1:8" ht="12.75">
      <c r="A113" s="26">
        <f>ROW(C110)</f>
        <v>110</v>
      </c>
      <c r="B113" s="99">
        <v>113</v>
      </c>
      <c r="C113" s="100">
        <f>TIME(F113,G113,H113+(I113/1000))</f>
        <v>0.04849537037037037</v>
      </c>
      <c r="F113">
        <v>1</v>
      </c>
      <c r="G113">
        <v>9</v>
      </c>
      <c r="H113">
        <v>50</v>
      </c>
    </row>
    <row r="114" spans="1:8" ht="12.75">
      <c r="A114" s="26">
        <f>ROW(C111)</f>
        <v>111</v>
      </c>
      <c r="B114" s="99">
        <v>114</v>
      </c>
      <c r="C114" s="100">
        <f>TIME(F114,G114,H114+(I114/1000))</f>
        <v>0.04428240740740741</v>
      </c>
      <c r="F114">
        <v>1</v>
      </c>
      <c r="G114">
        <v>3</v>
      </c>
      <c r="H114">
        <v>46</v>
      </c>
    </row>
    <row r="115" spans="1:8" ht="12.75">
      <c r="A115" s="26">
        <f>ROW(C112)</f>
        <v>112</v>
      </c>
      <c r="B115" s="99">
        <v>115</v>
      </c>
      <c r="C115" s="100">
        <f>TIME(F115,G115,H115+(I115/1000))</f>
        <v>0.03556712962962963</v>
      </c>
      <c r="F115">
        <v>0</v>
      </c>
      <c r="G115">
        <v>51</v>
      </c>
      <c r="H115">
        <v>13</v>
      </c>
    </row>
    <row r="116" spans="1:8" ht="12.75">
      <c r="A116" s="26">
        <f>ROW(C113)</f>
        <v>113</v>
      </c>
      <c r="B116" s="99">
        <v>116</v>
      </c>
      <c r="C116" s="100">
        <f>TIME(F116,G116,H116+(I116/1000))</f>
        <v>0.04178240740740741</v>
      </c>
      <c r="F116">
        <v>1</v>
      </c>
      <c r="G116">
        <v>0</v>
      </c>
      <c r="H116">
        <v>10</v>
      </c>
    </row>
    <row r="117" spans="1:8" ht="12.75">
      <c r="A117" s="26">
        <f>ROW(C114)</f>
        <v>114</v>
      </c>
      <c r="B117" s="99">
        <v>117</v>
      </c>
      <c r="C117" s="100">
        <f>TIME(F117,G117,H117+(I117/1000))</f>
        <v>0.034166666666666665</v>
      </c>
      <c r="F117">
        <v>0</v>
      </c>
      <c r="G117">
        <v>49</v>
      </c>
      <c r="H117">
        <v>12</v>
      </c>
    </row>
    <row r="118" spans="1:8" ht="12.75">
      <c r="A118" s="26">
        <f>ROW(C115)</f>
        <v>115</v>
      </c>
      <c r="B118" s="99">
        <v>118</v>
      </c>
      <c r="C118" s="100">
        <f>TIME(F118,G118,H118+(I118/1000))</f>
        <v>0.041261574074074076</v>
      </c>
      <c r="F118">
        <v>0</v>
      </c>
      <c r="G118">
        <v>59</v>
      </c>
      <c r="H118">
        <v>25</v>
      </c>
    </row>
    <row r="119" spans="1:8" ht="12.75">
      <c r="A119" s="26">
        <f>ROW(C116)</f>
        <v>116</v>
      </c>
      <c r="B119" s="99">
        <v>119</v>
      </c>
      <c r="C119" s="100">
        <f>TIME(F119,G119,H119+(I119/1000))</f>
        <v>0.046342592592592595</v>
      </c>
      <c r="F119">
        <v>1</v>
      </c>
      <c r="G119">
        <v>6</v>
      </c>
      <c r="H119">
        <v>44</v>
      </c>
    </row>
    <row r="120" spans="1:8" ht="12.75">
      <c r="A120" s="26">
        <f>ROW(C117)</f>
        <v>117</v>
      </c>
      <c r="B120" s="99">
        <v>120</v>
      </c>
      <c r="C120" s="100">
        <f>TIME(F120,G120,H120+(I120/1000))</f>
        <v>0.043125</v>
      </c>
      <c r="F120">
        <v>1</v>
      </c>
      <c r="G120">
        <v>2</v>
      </c>
      <c r="H120">
        <v>6</v>
      </c>
    </row>
    <row r="121" spans="1:8" ht="12.75">
      <c r="A121" s="26">
        <f>ROW(C118)</f>
        <v>118</v>
      </c>
      <c r="B121" s="99">
        <v>121</v>
      </c>
      <c r="C121" s="100">
        <f>TIME(F121,G121,H121+(I121/1000))</f>
        <v>0.03666666666666667</v>
      </c>
      <c r="F121">
        <v>0</v>
      </c>
      <c r="G121">
        <v>52</v>
      </c>
      <c r="H121">
        <v>48</v>
      </c>
    </row>
    <row r="122" spans="1:8" ht="12.75">
      <c r="A122" s="26">
        <f>ROW(C119)</f>
        <v>119</v>
      </c>
      <c r="B122" s="99">
        <v>122</v>
      </c>
      <c r="C122" s="100">
        <f>TIME(F122,G122,H122+(I122/1000))</f>
        <v>0.046342592592592595</v>
      </c>
      <c r="F122">
        <v>1</v>
      </c>
      <c r="G122">
        <v>6</v>
      </c>
      <c r="H122">
        <v>44</v>
      </c>
    </row>
    <row r="123" spans="1:8" ht="12.75">
      <c r="A123" s="26">
        <f>ROW(C120)</f>
        <v>120</v>
      </c>
      <c r="B123" s="99">
        <v>123</v>
      </c>
      <c r="C123" s="100">
        <f>TIME(F123,G123,H123+(I123/1000))</f>
        <v>0.046342592592592595</v>
      </c>
      <c r="F123">
        <v>1</v>
      </c>
      <c r="G123">
        <v>6</v>
      </c>
      <c r="H123">
        <v>44</v>
      </c>
    </row>
    <row r="124" spans="1:8" ht="12.75">
      <c r="A124" s="26">
        <f>ROW(C121)</f>
        <v>121</v>
      </c>
      <c r="B124" s="99">
        <v>124</v>
      </c>
      <c r="C124" s="100">
        <f>TIME(F124,G124,H124+(I124/1000))</f>
        <v>0.037280092592592594</v>
      </c>
      <c r="F124">
        <v>0</v>
      </c>
      <c r="G124">
        <v>53</v>
      </c>
      <c r="H124">
        <v>41</v>
      </c>
    </row>
    <row r="125" spans="1:8" ht="12.75">
      <c r="A125" s="26">
        <f>ROW(C122)</f>
        <v>122</v>
      </c>
      <c r="B125" s="99">
        <v>125</v>
      </c>
      <c r="C125" s="100">
        <f>TIME(F125,G125,H125+(I125/1000))</f>
        <v>0.028622685185185185</v>
      </c>
      <c r="F125">
        <v>0</v>
      </c>
      <c r="G125">
        <v>41</v>
      </c>
      <c r="H125">
        <v>13</v>
      </c>
    </row>
    <row r="126" spans="1:8" ht="12.75">
      <c r="A126" s="26">
        <f>ROW(C123)</f>
        <v>123</v>
      </c>
      <c r="B126" s="99">
        <v>126</v>
      </c>
      <c r="C126" s="100">
        <f>TIME(F126,G126,H126+(I126/1000))</f>
        <v>0.04337962962962963</v>
      </c>
      <c r="F126">
        <v>1</v>
      </c>
      <c r="G126">
        <v>2</v>
      </c>
      <c r="H126">
        <v>28</v>
      </c>
    </row>
    <row r="127" spans="1:8" ht="12.75">
      <c r="A127" s="26">
        <f>ROW(C124)</f>
        <v>124</v>
      </c>
      <c r="B127" s="99">
        <v>127</v>
      </c>
      <c r="C127" s="100">
        <f>TIME(F127,G127,H127+(I127/1000))</f>
        <v>0.03666666666666667</v>
      </c>
      <c r="F127">
        <v>0</v>
      </c>
      <c r="G127">
        <v>52</v>
      </c>
      <c r="H127">
        <v>48</v>
      </c>
    </row>
    <row r="128" spans="1:8" ht="12.75">
      <c r="A128" s="26">
        <f>ROW(C125)</f>
        <v>125</v>
      </c>
      <c r="B128" s="99">
        <v>128</v>
      </c>
      <c r="C128" s="100">
        <f>TIME(F128,G128,H128+(I128/1000))</f>
        <v>0.03185185185185185</v>
      </c>
      <c r="F128">
        <v>0</v>
      </c>
      <c r="G128">
        <v>45</v>
      </c>
      <c r="H128">
        <v>52</v>
      </c>
    </row>
    <row r="129" spans="1:8" ht="12.75">
      <c r="A129" s="26">
        <f>ROW(C126)</f>
        <v>126</v>
      </c>
      <c r="B129" s="99">
        <v>129</v>
      </c>
      <c r="C129" s="100">
        <f>TIME(F129,G129,H129+(I129/1000))</f>
        <v>0.03871527777777778</v>
      </c>
      <c r="F129">
        <v>0</v>
      </c>
      <c r="G129">
        <v>55</v>
      </c>
      <c r="H129">
        <v>45</v>
      </c>
    </row>
    <row r="130" spans="1:8" ht="12.75">
      <c r="A130" s="26">
        <f>ROW(C127)</f>
        <v>127</v>
      </c>
      <c r="B130" s="99">
        <v>130</v>
      </c>
      <c r="C130" s="100">
        <f>TIME(F130,G130,H130+(I130/1000))</f>
        <v>0.03159722222222222</v>
      </c>
      <c r="F130">
        <v>0</v>
      </c>
      <c r="G130">
        <v>45</v>
      </c>
      <c r="H130">
        <v>30</v>
      </c>
    </row>
    <row r="131" spans="1:8" ht="12.75">
      <c r="A131" s="26">
        <f>ROW(C128)</f>
        <v>128</v>
      </c>
      <c r="B131" s="99">
        <v>131</v>
      </c>
      <c r="C131" s="100">
        <f>TIME(F131,G131,H131+(I131/1000))</f>
        <v>0.040949074074074075</v>
      </c>
      <c r="F131">
        <v>0</v>
      </c>
      <c r="G131">
        <v>58</v>
      </c>
      <c r="H131">
        <v>58</v>
      </c>
    </row>
    <row r="132" spans="1:8" ht="12.75">
      <c r="A132" s="26">
        <f>ROW(C129)</f>
        <v>129</v>
      </c>
      <c r="B132" s="99">
        <v>132</v>
      </c>
      <c r="C132" s="100">
        <f>TIME(F132,G132,H132+(I132/1000))</f>
        <v>0.04386574074074074</v>
      </c>
      <c r="F132">
        <v>1</v>
      </c>
      <c r="G132">
        <v>3</v>
      </c>
      <c r="H132">
        <v>10</v>
      </c>
    </row>
    <row r="133" spans="1:8" ht="12.75">
      <c r="A133" s="26">
        <f>ROW(C130)</f>
        <v>130</v>
      </c>
      <c r="B133" s="99">
        <v>133</v>
      </c>
      <c r="C133" s="100">
        <f>TIME(F133,G133,H133+(I133/1000))</f>
        <v>0.03737268518518518</v>
      </c>
      <c r="F133">
        <v>0</v>
      </c>
      <c r="G133">
        <v>53</v>
      </c>
      <c r="H133">
        <v>49</v>
      </c>
    </row>
    <row r="134" spans="1:8" ht="12.75">
      <c r="A134" s="26">
        <f>ROW(C131)</f>
        <v>131</v>
      </c>
      <c r="B134" s="99">
        <v>134</v>
      </c>
      <c r="C134" s="100">
        <f>TIME(F134,G134,H134+(I134/1000))</f>
        <v>0.03671296296296296</v>
      </c>
      <c r="F134">
        <v>0</v>
      </c>
      <c r="G134">
        <v>52</v>
      </c>
      <c r="H134">
        <v>52</v>
      </c>
    </row>
    <row r="135" spans="1:8" ht="12.75">
      <c r="A135" s="26">
        <f>ROW(C132)</f>
        <v>132</v>
      </c>
      <c r="B135" s="99">
        <v>135</v>
      </c>
      <c r="C135" s="100">
        <f>TIME(F135,G135,H135+(I135/1000))</f>
        <v>0.03671296296296296</v>
      </c>
      <c r="F135">
        <v>0</v>
      </c>
      <c r="G135">
        <v>52</v>
      </c>
      <c r="H135">
        <v>52</v>
      </c>
    </row>
    <row r="136" spans="1:8" ht="12.75">
      <c r="A136" s="26">
        <f>ROW(C133)</f>
        <v>133</v>
      </c>
      <c r="B136" s="99">
        <v>136</v>
      </c>
      <c r="C136" s="100">
        <f>TIME(F136,G136,H136+(I136/1000))</f>
        <v>0.033587962962962965</v>
      </c>
      <c r="F136">
        <v>0</v>
      </c>
      <c r="G136">
        <v>48</v>
      </c>
      <c r="H136">
        <v>22</v>
      </c>
    </row>
    <row r="137" spans="1:8" ht="12.75">
      <c r="A137" s="26">
        <f>ROW(C134)</f>
        <v>134</v>
      </c>
      <c r="B137" s="99">
        <v>137</v>
      </c>
      <c r="C137" s="100">
        <f>TIME(F137,G137,H137+(I137/1000))</f>
        <v>0.03369212962962963</v>
      </c>
      <c r="F137">
        <v>0</v>
      </c>
      <c r="G137">
        <v>48</v>
      </c>
      <c r="H137">
        <v>31</v>
      </c>
    </row>
    <row r="138" spans="1:8" ht="12.75">
      <c r="A138" s="26">
        <f>ROW(C135)</f>
        <v>135</v>
      </c>
      <c r="B138" s="99">
        <v>138</v>
      </c>
      <c r="C138" s="100">
        <f>TIME(F138,G138,H138+(I138/1000))</f>
        <v>0.03353009259259259</v>
      </c>
      <c r="F138">
        <v>0</v>
      </c>
      <c r="G138">
        <v>48</v>
      </c>
      <c r="H138">
        <v>17</v>
      </c>
    </row>
    <row r="139" spans="1:9" ht="12.75">
      <c r="A139" s="26">
        <f>ROW(C136)</f>
        <v>136</v>
      </c>
      <c r="B139" s="99">
        <v>139</v>
      </c>
      <c r="C139" s="100">
        <f>TIME(F139,G139,H139+(I139/1000))</f>
        <v>0.028287037037037038</v>
      </c>
      <c r="D139" s="98"/>
      <c r="E139" s="98"/>
      <c r="F139">
        <v>0</v>
      </c>
      <c r="G139">
        <v>40</v>
      </c>
      <c r="H139">
        <v>44</v>
      </c>
      <c r="I139" s="98"/>
    </row>
    <row r="140" spans="1:8" ht="12.75">
      <c r="A140" s="26">
        <f>ROW(C137)</f>
        <v>137</v>
      </c>
      <c r="B140" s="99">
        <v>140</v>
      </c>
      <c r="C140" s="100">
        <f>TIME(F140,G140,H140+(I140/1000))</f>
        <v>0.04594907407407407</v>
      </c>
      <c r="F140">
        <v>1</v>
      </c>
      <c r="G140">
        <v>6</v>
      </c>
      <c r="H140">
        <v>10</v>
      </c>
    </row>
    <row r="141" spans="1:8" ht="12.75">
      <c r="A141" s="26">
        <f>ROW(C138)</f>
        <v>138</v>
      </c>
      <c r="B141" s="99">
        <v>141</v>
      </c>
      <c r="C141" s="100">
        <f>TIME(F141,G141,H141+(I141/1000))</f>
        <v>0.036238425925925924</v>
      </c>
      <c r="F141">
        <v>0</v>
      </c>
      <c r="G141">
        <v>52</v>
      </c>
      <c r="H141">
        <v>11</v>
      </c>
    </row>
    <row r="142" spans="1:8" ht="12.75">
      <c r="A142" s="26">
        <f>ROW(C139)</f>
        <v>139</v>
      </c>
      <c r="B142" s="99">
        <v>142</v>
      </c>
      <c r="C142" s="100">
        <f>TIME(F142,G142,H142+(I142/1000))</f>
        <v>0.03449074074074074</v>
      </c>
      <c r="F142">
        <v>0</v>
      </c>
      <c r="G142">
        <v>49</v>
      </c>
      <c r="H142">
        <v>40</v>
      </c>
    </row>
    <row r="143" spans="1:9" ht="12.75">
      <c r="A143" s="26">
        <f>ROW(C140)</f>
        <v>140</v>
      </c>
      <c r="B143" s="99">
        <v>143</v>
      </c>
      <c r="C143" s="100">
        <f>TIME(F143,G143,H143+(I143/1000))</f>
        <v>0.02949074074074074</v>
      </c>
      <c r="D143" s="98"/>
      <c r="E143" s="98"/>
      <c r="F143">
        <v>0</v>
      </c>
      <c r="G143">
        <v>42</v>
      </c>
      <c r="H143">
        <v>28</v>
      </c>
      <c r="I143" s="98"/>
    </row>
    <row r="144" spans="1:8" ht="12.75">
      <c r="A144" s="26">
        <f>ROW(C141)</f>
        <v>141</v>
      </c>
      <c r="B144" s="99">
        <v>144</v>
      </c>
      <c r="C144" s="100">
        <f>TIME(F144,G144,H144+(I144/1000))</f>
        <v>0.03131944444444444</v>
      </c>
      <c r="F144">
        <v>0</v>
      </c>
      <c r="G144">
        <v>45</v>
      </c>
      <c r="H144">
        <v>6</v>
      </c>
    </row>
    <row r="145" spans="1:8" ht="12.75">
      <c r="A145" s="26">
        <f>ROW(C142)</f>
        <v>142</v>
      </c>
      <c r="B145" s="99">
        <v>145</v>
      </c>
      <c r="C145" s="100">
        <f>TIME(F145,G145,H145+(I145/1000))</f>
        <v>0.03377314814814815</v>
      </c>
      <c r="F145">
        <v>0</v>
      </c>
      <c r="G145">
        <v>48</v>
      </c>
      <c r="H145">
        <v>38</v>
      </c>
    </row>
    <row r="146" spans="1:8" ht="12.75">
      <c r="A146" s="26">
        <f>ROW(C143)</f>
        <v>143</v>
      </c>
      <c r="B146" s="99">
        <v>146</v>
      </c>
      <c r="C146" s="100">
        <f>TIME(F146,G146,H146+(I146/1000))</f>
        <v>0.028217592592592593</v>
      </c>
      <c r="F146">
        <v>0</v>
      </c>
      <c r="G146">
        <v>40</v>
      </c>
      <c r="H146">
        <v>38</v>
      </c>
    </row>
    <row r="147" spans="1:8" ht="12.75">
      <c r="A147" s="26">
        <f>ROW(C144)</f>
        <v>144</v>
      </c>
      <c r="B147" s="99">
        <v>147</v>
      </c>
      <c r="C147" s="100">
        <f>TIME(F147,G147,H147+(I147/1000))</f>
        <v>0.037731481481481484</v>
      </c>
      <c r="F147">
        <v>0</v>
      </c>
      <c r="G147">
        <v>54</v>
      </c>
      <c r="H147">
        <v>20</v>
      </c>
    </row>
    <row r="148" spans="1:8" ht="12.75">
      <c r="A148" s="26">
        <f>ROW(C145)</f>
        <v>145</v>
      </c>
      <c r="B148" s="99">
        <v>148</v>
      </c>
      <c r="C148" s="100">
        <f>TIME(F148,G148,H148+(I148/1000))</f>
        <v>0.030775462962962963</v>
      </c>
      <c r="F148">
        <v>0</v>
      </c>
      <c r="G148">
        <v>44</v>
      </c>
      <c r="H148">
        <v>19</v>
      </c>
    </row>
    <row r="149" spans="1:8" ht="12.75">
      <c r="A149" s="26">
        <f>ROW(C146)</f>
        <v>146</v>
      </c>
      <c r="B149" s="99">
        <v>149</v>
      </c>
      <c r="C149" s="100">
        <f>TIME(F149,G149,H149+(I149/1000))</f>
        <v>0.043541666666666666</v>
      </c>
      <c r="F149">
        <v>1</v>
      </c>
      <c r="G149">
        <v>2</v>
      </c>
      <c r="H149">
        <v>42</v>
      </c>
    </row>
    <row r="150" spans="1:8" ht="12.75">
      <c r="A150" s="26">
        <f>ROW(C147)</f>
        <v>147</v>
      </c>
      <c r="B150" s="99">
        <v>150</v>
      </c>
      <c r="C150" s="100">
        <f>TIME(F150,G150,H150+(I150/1000))</f>
        <v>0.03581018518518519</v>
      </c>
      <c r="F150">
        <v>0</v>
      </c>
      <c r="G150">
        <v>51</v>
      </c>
      <c r="H150">
        <v>34</v>
      </c>
    </row>
    <row r="151" spans="1:8" ht="12.75">
      <c r="A151" s="26">
        <f>ROW(C148)</f>
        <v>148</v>
      </c>
      <c r="B151" s="99">
        <v>280</v>
      </c>
      <c r="C151" s="100">
        <f>TIME(F151,G151,H151+(I151/1000))</f>
        <v>0.03732638888888889</v>
      </c>
      <c r="F151">
        <v>0</v>
      </c>
      <c r="G151">
        <v>53</v>
      </c>
      <c r="H151">
        <v>45</v>
      </c>
    </row>
    <row r="152" spans="1:8" ht="12.75">
      <c r="A152" s="26">
        <f>ROW(C149)</f>
        <v>149</v>
      </c>
      <c r="B152" s="99">
        <v>281</v>
      </c>
      <c r="C152" s="100">
        <f>TIME(F152,G152,H152+(I152/1000))</f>
        <v>0.03326388888888889</v>
      </c>
      <c r="F152">
        <v>0</v>
      </c>
      <c r="G152">
        <v>47</v>
      </c>
      <c r="H152">
        <v>54</v>
      </c>
    </row>
    <row r="153" spans="1:8" ht="12.75">
      <c r="A153" s="26">
        <f>ROW(C150)</f>
        <v>150</v>
      </c>
      <c r="B153" s="99">
        <v>282</v>
      </c>
      <c r="C153" s="100">
        <f>TIME(F153,G153,H153+(I153/1000))</f>
        <v>0.04142361111111111</v>
      </c>
      <c r="F153">
        <v>0</v>
      </c>
      <c r="G153">
        <v>59</v>
      </c>
      <c r="H153">
        <v>39</v>
      </c>
    </row>
    <row r="154" spans="1:8" ht="12.75">
      <c r="A154" s="26">
        <f>ROW(C151)</f>
        <v>151</v>
      </c>
      <c r="B154" s="99">
        <v>283</v>
      </c>
      <c r="C154" s="100">
        <f>TIME(F154,G154,H154+(I154/1000))</f>
        <v>0.0419212962962963</v>
      </c>
      <c r="F154">
        <v>1</v>
      </c>
      <c r="G154">
        <v>0</v>
      </c>
      <c r="H154">
        <v>22</v>
      </c>
    </row>
    <row r="155" spans="1:8" ht="12.75">
      <c r="A155" s="26">
        <f>ROW(C152)</f>
        <v>152</v>
      </c>
      <c r="B155" s="99">
        <v>284</v>
      </c>
      <c r="C155" s="100">
        <f>TIME(F155,G155,H155+(I155/1000))</f>
        <v>0.03962962962962963</v>
      </c>
      <c r="F155">
        <v>0</v>
      </c>
      <c r="G155">
        <v>57</v>
      </c>
      <c r="H155">
        <v>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Normal="90" zoomScaleSheetLayoutView="100" workbookViewId="0" topLeftCell="A1">
      <selection activeCell="A25" activeCellId="1" sqref="A96:IV96 A25"/>
    </sheetView>
  </sheetViews>
  <sheetFormatPr defaultColWidth="12.00390625" defaultRowHeight="12.75"/>
  <cols>
    <col min="1" max="1" width="41.125" style="0" customWidth="1"/>
    <col min="2" max="2" width="27.25390625" style="0" customWidth="1"/>
    <col min="3" max="3" width="23.00390625" style="0" customWidth="1"/>
    <col min="4" max="16384" width="11.625" style="0" customWidth="1"/>
  </cols>
  <sheetData>
    <row r="1" spans="1:3" ht="12.75">
      <c r="A1" s="101" t="s">
        <v>772</v>
      </c>
      <c r="B1" s="102"/>
      <c r="C1" s="102"/>
    </row>
    <row r="2" spans="1:3" ht="12.75">
      <c r="A2" s="103" t="s">
        <v>773</v>
      </c>
      <c r="B2" s="104" t="s">
        <v>774</v>
      </c>
      <c r="C2" s="105" t="s">
        <v>775</v>
      </c>
    </row>
    <row r="3" spans="1:3" ht="12.75">
      <c r="A3" s="103" t="s">
        <v>776</v>
      </c>
      <c r="B3" s="104" t="s">
        <v>777</v>
      </c>
      <c r="C3" s="105" t="s">
        <v>778</v>
      </c>
    </row>
    <row r="4" spans="1:3" ht="12.75">
      <c r="A4" s="103" t="s">
        <v>779</v>
      </c>
      <c r="B4" s="104" t="s">
        <v>780</v>
      </c>
      <c r="C4" s="105" t="s">
        <v>781</v>
      </c>
    </row>
    <row r="5" spans="1:3" ht="12.75">
      <c r="A5" s="103" t="s">
        <v>782</v>
      </c>
      <c r="B5" s="104" t="s">
        <v>783</v>
      </c>
      <c r="C5" s="105" t="s">
        <v>784</v>
      </c>
    </row>
    <row r="6" spans="1:3" ht="12.75">
      <c r="A6" s="103" t="s">
        <v>785</v>
      </c>
      <c r="B6" s="104" t="s">
        <v>786</v>
      </c>
      <c r="C6" s="105" t="s">
        <v>787</v>
      </c>
    </row>
    <row r="7" spans="1:3" ht="12.75">
      <c r="A7" s="103" t="s">
        <v>788</v>
      </c>
      <c r="B7" s="104" t="s">
        <v>789</v>
      </c>
      <c r="C7" s="105" t="s">
        <v>790</v>
      </c>
    </row>
    <row r="8" spans="1:3" ht="12.75">
      <c r="A8" s="103" t="s">
        <v>791</v>
      </c>
      <c r="B8" s="104" t="s">
        <v>792</v>
      </c>
      <c r="C8" s="105" t="s">
        <v>249</v>
      </c>
    </row>
    <row r="9" spans="1:3" ht="12.75">
      <c r="A9" s="103" t="s">
        <v>793</v>
      </c>
      <c r="B9" s="104" t="s">
        <v>794</v>
      </c>
      <c r="C9" s="105" t="s">
        <v>795</v>
      </c>
    </row>
    <row r="11" spans="1:3" ht="12.75">
      <c r="A11" s="101" t="s">
        <v>796</v>
      </c>
      <c r="B11" s="106"/>
      <c r="C11" s="102"/>
    </row>
    <row r="12" spans="1:3" ht="12.75">
      <c r="A12" s="103" t="s">
        <v>773</v>
      </c>
      <c r="B12" s="104" t="s">
        <v>797</v>
      </c>
      <c r="C12" s="105" t="s">
        <v>775</v>
      </c>
    </row>
    <row r="13" spans="1:3" ht="12.75">
      <c r="A13" s="103" t="s">
        <v>776</v>
      </c>
      <c r="B13" s="104" t="s">
        <v>777</v>
      </c>
      <c r="C13" s="105" t="s">
        <v>778</v>
      </c>
    </row>
    <row r="14" spans="1:3" ht="12.75">
      <c r="A14" s="103" t="s">
        <v>779</v>
      </c>
      <c r="B14" s="104" t="s">
        <v>780</v>
      </c>
      <c r="C14" s="105" t="s">
        <v>781</v>
      </c>
    </row>
    <row r="15" spans="1:3" ht="12.75">
      <c r="A15" s="103" t="s">
        <v>782</v>
      </c>
      <c r="B15" s="104" t="s">
        <v>783</v>
      </c>
      <c r="C15" s="105" t="s">
        <v>784</v>
      </c>
    </row>
    <row r="16" spans="1:3" ht="12.75">
      <c r="A16" s="103" t="s">
        <v>798</v>
      </c>
      <c r="B16" s="104" t="s">
        <v>799</v>
      </c>
      <c r="C16" s="105" t="s">
        <v>249</v>
      </c>
    </row>
    <row r="17" spans="1:3" ht="12.75">
      <c r="A17" s="103" t="s">
        <v>800</v>
      </c>
      <c r="B17" s="104" t="s">
        <v>801</v>
      </c>
      <c r="C17" s="105" t="s">
        <v>795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5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11"/>
  <sheetViews>
    <sheetView view="pageBreakPreview" zoomScaleNormal="90" zoomScaleSheetLayoutView="100" workbookViewId="0" topLeftCell="A76">
      <selection activeCell="A35" activeCellId="1" sqref="A96:IV96 A35"/>
    </sheetView>
  </sheetViews>
  <sheetFormatPr defaultColWidth="12.00390625" defaultRowHeight="12.75"/>
  <cols>
    <col min="1" max="1" width="29.25390625" style="0" customWidth="1"/>
    <col min="2" max="2" width="17.625" style="0" customWidth="1"/>
    <col min="3" max="16384" width="11.625" style="0" customWidth="1"/>
  </cols>
  <sheetData>
    <row r="1" spans="1:3" ht="12.75">
      <c r="A1" s="107" t="str">
        <f>'Kat.'!A1</f>
        <v>Rozsah kategorií 2013 závod</v>
      </c>
      <c r="B1" s="57"/>
      <c r="C1" s="57"/>
    </row>
    <row r="2" spans="1:3" ht="12.75">
      <c r="A2" s="108" t="str">
        <f>'Kat.'!A7</f>
        <v>DOROSTENCI 18 let a méně: </v>
      </c>
      <c r="B2" s="108" t="str">
        <f>'Kat.'!B7</f>
        <v>(RN 1995 a mladší)</v>
      </c>
      <c r="C2" s="108" t="str">
        <f>'Kat.'!C7</f>
        <v>MF</v>
      </c>
    </row>
    <row r="3" spans="1:2" ht="12.75">
      <c r="A3">
        <v>2013</v>
      </c>
      <c r="B3" t="s">
        <v>790</v>
      </c>
    </row>
    <row r="4" spans="1:2" ht="12.75">
      <c r="A4">
        <v>2012</v>
      </c>
      <c r="B4" t="s">
        <v>790</v>
      </c>
    </row>
    <row r="5" spans="1:2" ht="12.75">
      <c r="A5">
        <v>2011</v>
      </c>
      <c r="B5" t="s">
        <v>790</v>
      </c>
    </row>
    <row r="6" spans="1:2" ht="12.75">
      <c r="A6">
        <v>2010</v>
      </c>
      <c r="B6" t="s">
        <v>790</v>
      </c>
    </row>
    <row r="7" spans="1:2" ht="12.75">
      <c r="A7">
        <v>2009</v>
      </c>
      <c r="B7" t="s">
        <v>790</v>
      </c>
    </row>
    <row r="8" spans="1:2" ht="12.75">
      <c r="A8">
        <v>2008</v>
      </c>
      <c r="B8" t="s">
        <v>790</v>
      </c>
    </row>
    <row r="9" spans="1:2" ht="12.75">
      <c r="A9">
        <v>2007</v>
      </c>
      <c r="B9" t="s">
        <v>790</v>
      </c>
    </row>
    <row r="10" spans="1:2" ht="12.75">
      <c r="A10">
        <v>2006</v>
      </c>
      <c r="B10" t="s">
        <v>790</v>
      </c>
    </row>
    <row r="11" spans="1:2" ht="12.75">
      <c r="A11">
        <v>2005</v>
      </c>
      <c r="B11" t="s">
        <v>790</v>
      </c>
    </row>
    <row r="12" spans="1:2" ht="12.75">
      <c r="A12">
        <v>2004</v>
      </c>
      <c r="B12" t="s">
        <v>790</v>
      </c>
    </row>
    <row r="13" spans="1:2" ht="12.75">
      <c r="A13">
        <v>2003</v>
      </c>
      <c r="B13" t="s">
        <v>790</v>
      </c>
    </row>
    <row r="14" spans="1:2" ht="12.75">
      <c r="A14">
        <v>2002</v>
      </c>
      <c r="B14" t="s">
        <v>790</v>
      </c>
    </row>
    <row r="15" spans="1:2" ht="12.75">
      <c r="A15">
        <v>2001</v>
      </c>
      <c r="B15" t="s">
        <v>790</v>
      </c>
    </row>
    <row r="16" spans="1:2" ht="12.75">
      <c r="A16">
        <v>2000</v>
      </c>
      <c r="B16" t="s">
        <v>790</v>
      </c>
    </row>
    <row r="17" spans="1:2" ht="12.75">
      <c r="A17">
        <v>1999</v>
      </c>
      <c r="B17" t="s">
        <v>790</v>
      </c>
    </row>
    <row r="18" spans="1:2" ht="12.75">
      <c r="A18">
        <v>1998</v>
      </c>
      <c r="B18" t="s">
        <v>790</v>
      </c>
    </row>
    <row r="19" spans="1:2" ht="12.75">
      <c r="A19">
        <v>1997</v>
      </c>
      <c r="B19" t="s">
        <v>790</v>
      </c>
    </row>
    <row r="20" spans="1:2" ht="12.75">
      <c r="A20">
        <v>1996</v>
      </c>
      <c r="B20" t="s">
        <v>790</v>
      </c>
    </row>
    <row r="21" spans="1:2" ht="12.75">
      <c r="A21">
        <v>1995</v>
      </c>
      <c r="B21" t="s">
        <v>790</v>
      </c>
    </row>
    <row r="22" spans="1:3" ht="12.75">
      <c r="A22" s="108" t="str">
        <f>'Kat.'!A2</f>
        <v>Muži do 39:</v>
      </c>
      <c r="B22" s="108" t="str">
        <f>'Kat.'!B2</f>
        <v>(RN 1994 – 1974)</v>
      </c>
      <c r="C22" s="108" t="str">
        <f>'Kat.'!C2</f>
        <v>MA</v>
      </c>
    </row>
    <row r="23" spans="1:2" ht="12.75">
      <c r="A23">
        <v>1994</v>
      </c>
      <c r="B23" t="s">
        <v>775</v>
      </c>
    </row>
    <row r="24" spans="1:2" ht="12.75">
      <c r="A24">
        <v>1993</v>
      </c>
      <c r="B24" t="s">
        <v>775</v>
      </c>
    </row>
    <row r="25" spans="1:2" ht="12.75">
      <c r="A25">
        <v>1992</v>
      </c>
      <c r="B25" t="s">
        <v>775</v>
      </c>
    </row>
    <row r="26" spans="1:2" ht="12.75">
      <c r="A26">
        <v>1991</v>
      </c>
      <c r="B26" t="s">
        <v>775</v>
      </c>
    </row>
    <row r="27" spans="1:2" ht="12.75">
      <c r="A27">
        <v>1990</v>
      </c>
      <c r="B27" t="s">
        <v>775</v>
      </c>
    </row>
    <row r="28" spans="1:2" ht="12.75">
      <c r="A28">
        <v>1989</v>
      </c>
      <c r="B28" t="s">
        <v>775</v>
      </c>
    </row>
    <row r="29" spans="1:2" ht="12.75">
      <c r="A29">
        <v>1988</v>
      </c>
      <c r="B29" t="s">
        <v>775</v>
      </c>
    </row>
    <row r="30" spans="1:2" ht="12.75">
      <c r="A30">
        <v>1987</v>
      </c>
      <c r="B30" t="s">
        <v>775</v>
      </c>
    </row>
    <row r="31" spans="1:2" ht="12.75">
      <c r="A31">
        <v>1986</v>
      </c>
      <c r="B31" t="s">
        <v>775</v>
      </c>
    </row>
    <row r="32" spans="1:2" ht="12.75">
      <c r="A32">
        <v>1985</v>
      </c>
      <c r="B32" t="s">
        <v>775</v>
      </c>
    </row>
    <row r="33" spans="1:2" ht="12.75">
      <c r="A33">
        <v>1984</v>
      </c>
      <c r="B33" t="s">
        <v>775</v>
      </c>
    </row>
    <row r="34" spans="1:2" ht="12.75">
      <c r="A34">
        <v>1983</v>
      </c>
      <c r="B34" t="s">
        <v>775</v>
      </c>
    </row>
    <row r="35" spans="1:2" ht="12.75">
      <c r="A35">
        <v>1982</v>
      </c>
      <c r="B35" t="s">
        <v>775</v>
      </c>
    </row>
    <row r="36" spans="1:2" ht="12.75">
      <c r="A36">
        <v>1981</v>
      </c>
      <c r="B36" t="s">
        <v>775</v>
      </c>
    </row>
    <row r="37" spans="1:2" ht="12.75">
      <c r="A37">
        <v>1980</v>
      </c>
      <c r="B37" t="s">
        <v>775</v>
      </c>
    </row>
    <row r="38" spans="1:2" ht="12.75">
      <c r="A38">
        <v>1979</v>
      </c>
      <c r="B38" t="s">
        <v>775</v>
      </c>
    </row>
    <row r="39" spans="1:2" ht="12.75">
      <c r="A39">
        <v>1978</v>
      </c>
      <c r="B39" t="s">
        <v>775</v>
      </c>
    </row>
    <row r="40" spans="1:2" ht="12.75">
      <c r="A40">
        <v>1977</v>
      </c>
      <c r="B40" t="s">
        <v>775</v>
      </c>
    </row>
    <row r="41" spans="1:2" ht="12.75">
      <c r="A41">
        <v>1976</v>
      </c>
      <c r="B41" t="s">
        <v>775</v>
      </c>
    </row>
    <row r="42" spans="1:2" ht="12.75">
      <c r="A42">
        <v>1975</v>
      </c>
      <c r="B42" t="s">
        <v>775</v>
      </c>
    </row>
    <row r="43" spans="1:2" ht="12.75">
      <c r="A43">
        <v>1974</v>
      </c>
      <c r="B43" t="s">
        <v>775</v>
      </c>
    </row>
    <row r="44" spans="1:3" ht="12.75">
      <c r="A44" s="108" t="str">
        <f>'Kat.'!A3</f>
        <v>Muži 40 – 49:</v>
      </c>
      <c r="B44" s="108" t="str">
        <f>'Kat.'!B3</f>
        <v>(RN 1973 – 1964)</v>
      </c>
      <c r="C44" s="108" t="str">
        <f>'Kat.'!C3</f>
        <v>MB</v>
      </c>
    </row>
    <row r="45" spans="1:2" ht="12.75">
      <c r="A45">
        <v>1973</v>
      </c>
      <c r="B45" t="s">
        <v>778</v>
      </c>
    </row>
    <row r="46" spans="1:2" ht="12.75">
      <c r="A46">
        <v>1972</v>
      </c>
      <c r="B46" t="s">
        <v>778</v>
      </c>
    </row>
    <row r="47" spans="1:2" ht="12.75">
      <c r="A47">
        <v>1971</v>
      </c>
      <c r="B47" t="s">
        <v>778</v>
      </c>
    </row>
    <row r="48" spans="1:2" ht="12.75">
      <c r="A48">
        <v>1970</v>
      </c>
      <c r="B48" t="s">
        <v>778</v>
      </c>
    </row>
    <row r="49" spans="1:2" ht="12.75">
      <c r="A49">
        <v>1969</v>
      </c>
      <c r="B49" t="s">
        <v>778</v>
      </c>
    </row>
    <row r="50" spans="1:2" ht="12.75">
      <c r="A50">
        <v>1968</v>
      </c>
      <c r="B50" t="s">
        <v>778</v>
      </c>
    </row>
    <row r="51" spans="1:2" ht="12.75">
      <c r="A51">
        <v>1967</v>
      </c>
      <c r="B51" t="s">
        <v>778</v>
      </c>
    </row>
    <row r="52" spans="1:2" ht="12.75">
      <c r="A52">
        <v>1966</v>
      </c>
      <c r="B52" t="s">
        <v>778</v>
      </c>
    </row>
    <row r="53" spans="1:2" ht="12.75">
      <c r="A53">
        <v>1965</v>
      </c>
      <c r="B53" t="s">
        <v>778</v>
      </c>
    </row>
    <row r="54" spans="1:2" ht="12.75">
      <c r="A54">
        <v>1964</v>
      </c>
      <c r="B54" t="s">
        <v>778</v>
      </c>
    </row>
    <row r="55" spans="1:3" ht="12.75">
      <c r="A55" s="108" t="str">
        <f>'Kat.'!A4</f>
        <v>Muži 50 – 59:</v>
      </c>
      <c r="B55" s="108" t="str">
        <f>'Kat.'!B4</f>
        <v>(RN 1963 – 1954)</v>
      </c>
      <c r="C55" s="108" t="str">
        <f>'Kat.'!C4</f>
        <v>MC</v>
      </c>
    </row>
    <row r="56" spans="1:2" ht="12.75">
      <c r="A56">
        <v>1963</v>
      </c>
      <c r="B56" t="s">
        <v>781</v>
      </c>
    </row>
    <row r="57" spans="1:2" ht="12.75">
      <c r="A57">
        <v>1962</v>
      </c>
      <c r="B57" t="s">
        <v>781</v>
      </c>
    </row>
    <row r="58" spans="1:2" ht="12.75">
      <c r="A58">
        <v>1961</v>
      </c>
      <c r="B58" t="s">
        <v>781</v>
      </c>
    </row>
    <row r="59" spans="1:2" ht="12.75">
      <c r="A59">
        <v>1960</v>
      </c>
      <c r="B59" t="s">
        <v>781</v>
      </c>
    </row>
    <row r="60" spans="1:2" ht="12.75">
      <c r="A60" s="2">
        <v>1959</v>
      </c>
      <c r="B60" t="s">
        <v>781</v>
      </c>
    </row>
    <row r="61" spans="1:2" ht="12.75">
      <c r="A61" s="2">
        <v>1958</v>
      </c>
      <c r="B61" t="s">
        <v>781</v>
      </c>
    </row>
    <row r="62" spans="1:2" ht="12.75">
      <c r="A62" s="2">
        <v>1957</v>
      </c>
      <c r="B62" t="s">
        <v>781</v>
      </c>
    </row>
    <row r="63" spans="1:2" ht="12.75">
      <c r="A63" s="2">
        <v>1956</v>
      </c>
      <c r="B63" t="s">
        <v>781</v>
      </c>
    </row>
    <row r="64" spans="1:2" ht="12.75">
      <c r="A64" s="2">
        <v>1955</v>
      </c>
      <c r="B64" t="s">
        <v>781</v>
      </c>
    </row>
    <row r="65" spans="1:2" ht="12.75">
      <c r="A65" s="2">
        <v>1954</v>
      </c>
      <c r="B65" t="s">
        <v>781</v>
      </c>
    </row>
    <row r="66" spans="1:3" ht="12.75">
      <c r="A66" s="108" t="str">
        <f>'Kat.'!A5</f>
        <v>Muži nad 60: </v>
      </c>
      <c r="B66" s="108" t="str">
        <f>'Kat.'!B5</f>
        <v>(RN 1953 a méně)</v>
      </c>
      <c r="C66" s="108" t="str">
        <f>'Kat.'!C5</f>
        <v>MD</v>
      </c>
    </row>
    <row r="67" spans="1:2" ht="12.75">
      <c r="A67" s="2">
        <v>1953</v>
      </c>
      <c r="B67" t="s">
        <v>784</v>
      </c>
    </row>
    <row r="68" spans="1:2" ht="12.75">
      <c r="A68" s="2">
        <v>1952</v>
      </c>
      <c r="B68" t="s">
        <v>784</v>
      </c>
    </row>
    <row r="69" spans="1:2" ht="12.75">
      <c r="A69" s="2">
        <v>1951</v>
      </c>
      <c r="B69" t="s">
        <v>784</v>
      </c>
    </row>
    <row r="70" spans="1:2" ht="12.75">
      <c r="A70" s="2">
        <v>1950</v>
      </c>
      <c r="B70" t="s">
        <v>784</v>
      </c>
    </row>
    <row r="71" spans="1:2" ht="12.75">
      <c r="A71" s="2">
        <v>1949</v>
      </c>
      <c r="B71" t="s">
        <v>784</v>
      </c>
    </row>
    <row r="72" spans="1:2" ht="12.75">
      <c r="A72" s="2">
        <v>1948</v>
      </c>
      <c r="B72" t="s">
        <v>784</v>
      </c>
    </row>
    <row r="73" spans="1:2" ht="12.75">
      <c r="A73" s="2">
        <v>1947</v>
      </c>
      <c r="B73" t="s">
        <v>784</v>
      </c>
    </row>
    <row r="74" spans="1:2" ht="12.75">
      <c r="A74" s="2">
        <v>1946</v>
      </c>
      <c r="B74" t="s">
        <v>784</v>
      </c>
    </row>
    <row r="75" spans="1:2" ht="12.75">
      <c r="A75" s="2">
        <v>1945</v>
      </c>
      <c r="B75" t="s">
        <v>784</v>
      </c>
    </row>
    <row r="76" spans="1:2" ht="12.75">
      <c r="A76" s="2">
        <v>1944</v>
      </c>
      <c r="B76" t="s">
        <v>784</v>
      </c>
    </row>
    <row r="77" spans="1:3" ht="12.75">
      <c r="A77" s="108" t="str">
        <f>'Kat.'!A6</f>
        <v>Muži nad 70: </v>
      </c>
      <c r="B77" s="108" t="str">
        <f>'Kat.'!B6</f>
        <v>(RN 1943 a méně)</v>
      </c>
      <c r="C77" s="108" t="str">
        <f>'Kat.'!C6</f>
        <v>ME</v>
      </c>
    </row>
    <row r="78" spans="1:2" ht="12.75">
      <c r="A78" s="2">
        <v>1943</v>
      </c>
      <c r="B78" t="s">
        <v>787</v>
      </c>
    </row>
    <row r="79" spans="1:2" ht="12.75">
      <c r="A79" s="2">
        <v>1942</v>
      </c>
      <c r="B79" t="s">
        <v>787</v>
      </c>
    </row>
    <row r="80" spans="1:2" ht="12.75">
      <c r="A80" s="2">
        <v>1941</v>
      </c>
      <c r="B80" t="s">
        <v>787</v>
      </c>
    </row>
    <row r="81" spans="1:2" ht="12.75">
      <c r="A81" s="2">
        <v>1940</v>
      </c>
      <c r="B81" t="s">
        <v>787</v>
      </c>
    </row>
    <row r="82" spans="1:2" ht="12.75">
      <c r="A82" s="2">
        <v>1939</v>
      </c>
      <c r="B82" t="s">
        <v>787</v>
      </c>
    </row>
    <row r="83" spans="1:2" ht="12.75">
      <c r="A83" s="2">
        <v>1938</v>
      </c>
      <c r="B83" t="s">
        <v>787</v>
      </c>
    </row>
    <row r="84" spans="1:2" ht="12.75">
      <c r="A84" s="2">
        <v>1937</v>
      </c>
      <c r="B84" t="s">
        <v>787</v>
      </c>
    </row>
    <row r="85" spans="1:2" ht="12.75">
      <c r="A85" s="2">
        <v>1936</v>
      </c>
      <c r="B85" t="s">
        <v>787</v>
      </c>
    </row>
    <row r="86" spans="1:2" ht="12.75">
      <c r="A86" s="2">
        <v>1935</v>
      </c>
      <c r="B86" t="s">
        <v>787</v>
      </c>
    </row>
    <row r="87" spans="1:2" ht="12.75">
      <c r="A87" s="2">
        <v>1934</v>
      </c>
      <c r="B87" t="s">
        <v>787</v>
      </c>
    </row>
    <row r="88" spans="1:2" ht="12.75">
      <c r="A88" s="2">
        <v>1933</v>
      </c>
      <c r="B88" t="s">
        <v>787</v>
      </c>
    </row>
    <row r="89" spans="1:2" ht="12.75">
      <c r="A89" s="2">
        <v>1932</v>
      </c>
      <c r="B89" t="s">
        <v>787</v>
      </c>
    </row>
    <row r="90" spans="1:2" ht="12.75">
      <c r="A90" s="2">
        <v>1931</v>
      </c>
      <c r="B90" t="s">
        <v>787</v>
      </c>
    </row>
    <row r="91" spans="1:2" ht="12.75">
      <c r="A91" s="2">
        <v>1930</v>
      </c>
      <c r="B91" t="s">
        <v>787</v>
      </c>
    </row>
    <row r="92" spans="1:2" ht="12.75">
      <c r="A92" s="2">
        <v>1929</v>
      </c>
      <c r="B92" t="s">
        <v>787</v>
      </c>
    </row>
    <row r="93" spans="1:2" ht="12.75">
      <c r="A93" s="2">
        <v>1928</v>
      </c>
      <c r="B93" t="s">
        <v>787</v>
      </c>
    </row>
    <row r="94" spans="1:2" ht="12.75">
      <c r="A94" s="2">
        <v>1927</v>
      </c>
      <c r="B94" t="s">
        <v>787</v>
      </c>
    </row>
    <row r="95" spans="1:2" ht="12.75">
      <c r="A95" s="2">
        <v>1926</v>
      </c>
      <c r="B95" t="s">
        <v>787</v>
      </c>
    </row>
    <row r="96" spans="1:2" ht="12.75">
      <c r="A96" s="2">
        <v>1925</v>
      </c>
      <c r="B96" t="s">
        <v>787</v>
      </c>
    </row>
    <row r="97" spans="1:2" ht="12.75">
      <c r="A97" s="2">
        <v>1924</v>
      </c>
      <c r="B97" t="s">
        <v>787</v>
      </c>
    </row>
    <row r="98" spans="1:2" ht="12.75">
      <c r="A98" s="2">
        <v>1923</v>
      </c>
      <c r="B98" t="s">
        <v>787</v>
      </c>
    </row>
    <row r="99" spans="1:2" ht="12.75">
      <c r="A99" s="2">
        <v>1922</v>
      </c>
      <c r="B99" t="s">
        <v>787</v>
      </c>
    </row>
    <row r="100" spans="1:2" ht="12.75">
      <c r="A100" s="2">
        <v>1921</v>
      </c>
      <c r="B100" t="s">
        <v>787</v>
      </c>
    </row>
    <row r="101" spans="1:2" ht="12.75">
      <c r="A101" s="2">
        <v>1920</v>
      </c>
      <c r="B101" t="s">
        <v>787</v>
      </c>
    </row>
    <row r="102" spans="1:2" ht="12.75">
      <c r="A102" s="2">
        <v>1919</v>
      </c>
      <c r="B102" t="s">
        <v>787</v>
      </c>
    </row>
    <row r="103" spans="1:2" ht="12.75">
      <c r="A103" s="2">
        <v>1918</v>
      </c>
      <c r="B103" t="s">
        <v>787</v>
      </c>
    </row>
    <row r="104" spans="1:2" ht="12.75">
      <c r="A104" s="2">
        <v>1917</v>
      </c>
      <c r="B104" t="s">
        <v>787</v>
      </c>
    </row>
    <row r="105" spans="1:2" ht="12.75">
      <c r="A105" s="2">
        <v>1916</v>
      </c>
      <c r="B105" t="s">
        <v>787</v>
      </c>
    </row>
    <row r="106" spans="1:2" ht="12.75">
      <c r="A106" s="2">
        <v>1915</v>
      </c>
      <c r="B106" t="s">
        <v>787</v>
      </c>
    </row>
    <row r="107" spans="1:2" ht="12.75">
      <c r="A107" s="2">
        <v>1914</v>
      </c>
      <c r="B107" t="s">
        <v>787</v>
      </c>
    </row>
    <row r="108" spans="1:2" ht="12.75">
      <c r="A108" s="2">
        <v>1913</v>
      </c>
      <c r="B108" t="s">
        <v>787</v>
      </c>
    </row>
    <row r="109" spans="1:2" ht="12.75">
      <c r="A109" s="2">
        <v>1912</v>
      </c>
      <c r="B109" t="s">
        <v>787</v>
      </c>
    </row>
    <row r="110" spans="1:2" ht="12.75">
      <c r="A110" s="2">
        <v>1911</v>
      </c>
      <c r="B110" t="s">
        <v>787</v>
      </c>
    </row>
    <row r="111" spans="1:2" ht="12.75">
      <c r="A111" s="2">
        <v>1910</v>
      </c>
      <c r="B111" t="s">
        <v>787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08"/>
  <sheetViews>
    <sheetView view="pageBreakPreview" zoomScaleNormal="90" zoomScaleSheetLayoutView="100" workbookViewId="0" topLeftCell="A10">
      <selection activeCell="B34" activeCellId="1" sqref="A96:IV96 B34"/>
    </sheetView>
  </sheetViews>
  <sheetFormatPr defaultColWidth="12.00390625" defaultRowHeight="12.75"/>
  <cols>
    <col min="1" max="1" width="15.25390625" style="0" customWidth="1"/>
    <col min="2" max="2" width="16.50390625" style="0" customWidth="1"/>
    <col min="3" max="16384" width="11.625" style="0" customWidth="1"/>
  </cols>
  <sheetData>
    <row r="1" spans="1:2" ht="12.75">
      <c r="A1" s="107" t="str">
        <f>'RN HZM'!A1</f>
        <v>Rozsah kategorií 2013 závod</v>
      </c>
      <c r="B1" s="57"/>
    </row>
    <row r="2" spans="1:3" ht="12.75">
      <c r="A2" s="108" t="str">
        <f>'Kat.'!A8</f>
        <v>Ženy do 35</v>
      </c>
      <c r="B2" s="108" t="str">
        <f>'Kat.'!B8</f>
        <v>(RN 1978 a mladší)</v>
      </c>
      <c r="C2" s="108" t="str">
        <f>'Kat.'!C8</f>
        <v>ŽA</v>
      </c>
    </row>
    <row r="3" spans="1:2" ht="12.75">
      <c r="A3">
        <v>2013</v>
      </c>
      <c r="B3" t="s">
        <v>249</v>
      </c>
    </row>
    <row r="4" spans="1:2" ht="12.75">
      <c r="A4">
        <v>2012</v>
      </c>
      <c r="B4" t="s">
        <v>249</v>
      </c>
    </row>
    <row r="5" spans="1:2" ht="12.75">
      <c r="A5">
        <v>2011</v>
      </c>
      <c r="B5" t="s">
        <v>249</v>
      </c>
    </row>
    <row r="6" spans="1:2" ht="12.75">
      <c r="A6">
        <v>2010</v>
      </c>
      <c r="B6" t="s">
        <v>249</v>
      </c>
    </row>
    <row r="7" spans="1:2" ht="12.75">
      <c r="A7">
        <v>2009</v>
      </c>
      <c r="B7" t="s">
        <v>249</v>
      </c>
    </row>
    <row r="8" spans="1:2" ht="12.75">
      <c r="A8">
        <v>2008</v>
      </c>
      <c r="B8" t="s">
        <v>249</v>
      </c>
    </row>
    <row r="9" spans="1:2" ht="12.75">
      <c r="A9">
        <v>2007</v>
      </c>
      <c r="B9" t="s">
        <v>249</v>
      </c>
    </row>
    <row r="10" spans="1:2" ht="12.75">
      <c r="A10">
        <v>2006</v>
      </c>
      <c r="B10" t="s">
        <v>249</v>
      </c>
    </row>
    <row r="11" spans="1:2" ht="12.75">
      <c r="A11">
        <v>2005</v>
      </c>
      <c r="B11" t="s">
        <v>249</v>
      </c>
    </row>
    <row r="12" spans="1:2" ht="12.75">
      <c r="A12">
        <v>2004</v>
      </c>
      <c r="B12" t="s">
        <v>249</v>
      </c>
    </row>
    <row r="13" spans="1:2" ht="12.75">
      <c r="A13">
        <v>2003</v>
      </c>
      <c r="B13" t="s">
        <v>249</v>
      </c>
    </row>
    <row r="14" spans="1:2" ht="12.75">
      <c r="A14">
        <v>2002</v>
      </c>
      <c r="B14" t="s">
        <v>249</v>
      </c>
    </row>
    <row r="15" spans="1:2" ht="12.75">
      <c r="A15">
        <v>2001</v>
      </c>
      <c r="B15" t="s">
        <v>249</v>
      </c>
    </row>
    <row r="16" spans="1:2" ht="12.75">
      <c r="A16">
        <v>2000</v>
      </c>
      <c r="B16" t="s">
        <v>249</v>
      </c>
    </row>
    <row r="17" spans="1:2" ht="12.75">
      <c r="A17">
        <v>1999</v>
      </c>
      <c r="B17" t="s">
        <v>249</v>
      </c>
    </row>
    <row r="18" spans="1:2" ht="12.75">
      <c r="A18">
        <v>1998</v>
      </c>
      <c r="B18" t="s">
        <v>249</v>
      </c>
    </row>
    <row r="19" spans="1:2" ht="12.75">
      <c r="A19">
        <v>1997</v>
      </c>
      <c r="B19" t="s">
        <v>249</v>
      </c>
    </row>
    <row r="20" spans="1:2" ht="12.75">
      <c r="A20">
        <v>1996</v>
      </c>
      <c r="B20" t="s">
        <v>249</v>
      </c>
    </row>
    <row r="21" spans="1:2" ht="12.75">
      <c r="A21">
        <v>1995</v>
      </c>
      <c r="B21" t="s">
        <v>249</v>
      </c>
    </row>
    <row r="22" spans="1:2" ht="12.75">
      <c r="A22">
        <v>1994</v>
      </c>
      <c r="B22" t="s">
        <v>249</v>
      </c>
    </row>
    <row r="23" spans="1:2" ht="12.75">
      <c r="A23">
        <v>1993</v>
      </c>
      <c r="B23" t="s">
        <v>249</v>
      </c>
    </row>
    <row r="24" spans="1:2" ht="12.75">
      <c r="A24">
        <v>1992</v>
      </c>
      <c r="B24" t="s">
        <v>249</v>
      </c>
    </row>
    <row r="25" spans="1:2" ht="12.75">
      <c r="A25">
        <v>1991</v>
      </c>
      <c r="B25" t="s">
        <v>249</v>
      </c>
    </row>
    <row r="26" spans="1:2" ht="12.75">
      <c r="A26">
        <v>1990</v>
      </c>
      <c r="B26" t="s">
        <v>249</v>
      </c>
    </row>
    <row r="27" spans="1:2" ht="12.75">
      <c r="A27">
        <v>1989</v>
      </c>
      <c r="B27" t="s">
        <v>249</v>
      </c>
    </row>
    <row r="28" spans="1:2" ht="12.75">
      <c r="A28">
        <v>1988</v>
      </c>
      <c r="B28" t="s">
        <v>249</v>
      </c>
    </row>
    <row r="29" spans="1:2" ht="12.75">
      <c r="A29">
        <v>1987</v>
      </c>
      <c r="B29" t="s">
        <v>249</v>
      </c>
    </row>
    <row r="30" spans="1:2" ht="12.75">
      <c r="A30">
        <v>1986</v>
      </c>
      <c r="B30" t="s">
        <v>249</v>
      </c>
    </row>
    <row r="31" spans="1:2" ht="12.75">
      <c r="A31">
        <v>1985</v>
      </c>
      <c r="B31" t="s">
        <v>249</v>
      </c>
    </row>
    <row r="32" spans="1:2" ht="12.75">
      <c r="A32">
        <v>1984</v>
      </c>
      <c r="B32" t="s">
        <v>249</v>
      </c>
    </row>
    <row r="33" spans="1:2" ht="12.75">
      <c r="A33">
        <v>1983</v>
      </c>
      <c r="B33" t="s">
        <v>249</v>
      </c>
    </row>
    <row r="34" spans="1:2" ht="12.75">
      <c r="A34">
        <v>1982</v>
      </c>
      <c r="B34" t="s">
        <v>249</v>
      </c>
    </row>
    <row r="35" spans="1:2" ht="12.75">
      <c r="A35">
        <v>1981</v>
      </c>
      <c r="B35" t="s">
        <v>249</v>
      </c>
    </row>
    <row r="36" spans="1:2" ht="12.75">
      <c r="A36">
        <v>1980</v>
      </c>
      <c r="B36" t="s">
        <v>249</v>
      </c>
    </row>
    <row r="37" spans="1:2" ht="12.75">
      <c r="A37">
        <v>1979</v>
      </c>
      <c r="B37" t="s">
        <v>249</v>
      </c>
    </row>
    <row r="38" spans="1:2" ht="12.75">
      <c r="A38">
        <v>1978</v>
      </c>
      <c r="B38" t="s">
        <v>249</v>
      </c>
    </row>
    <row r="39" spans="1:3" ht="12.75">
      <c r="A39" s="108" t="str">
        <f>'Kat.'!A9</f>
        <v>Ženy nad 36</v>
      </c>
      <c r="B39" s="108" t="str">
        <f>'Kat.'!B9</f>
        <v>(RN 1977 a méně)</v>
      </c>
      <c r="C39" s="108" t="str">
        <f>'Kat.'!C9</f>
        <v>ŽB</v>
      </c>
    </row>
    <row r="40" spans="1:2" ht="12.75">
      <c r="A40">
        <v>1977</v>
      </c>
      <c r="B40" t="s">
        <v>795</v>
      </c>
    </row>
    <row r="41" spans="1:2" ht="12.75">
      <c r="A41">
        <v>1976</v>
      </c>
      <c r="B41" t="s">
        <v>795</v>
      </c>
    </row>
    <row r="42" spans="1:2" ht="12.75">
      <c r="A42">
        <v>1975</v>
      </c>
      <c r="B42" t="s">
        <v>795</v>
      </c>
    </row>
    <row r="43" spans="1:2" ht="12.75">
      <c r="A43">
        <v>1974</v>
      </c>
      <c r="B43" t="s">
        <v>795</v>
      </c>
    </row>
    <row r="44" spans="1:2" ht="12.75">
      <c r="A44">
        <v>1973</v>
      </c>
      <c r="B44" t="s">
        <v>795</v>
      </c>
    </row>
    <row r="45" spans="1:2" ht="12.75">
      <c r="A45" s="109">
        <f>'RN HZM'!A4</f>
        <v>2012</v>
      </c>
      <c r="B45" t="s">
        <v>795</v>
      </c>
    </row>
    <row r="46" spans="1:2" ht="12.75">
      <c r="A46">
        <v>1972</v>
      </c>
      <c r="B46" t="s">
        <v>795</v>
      </c>
    </row>
    <row r="47" spans="1:2" ht="12.75">
      <c r="A47">
        <v>1971</v>
      </c>
      <c r="B47" t="s">
        <v>795</v>
      </c>
    </row>
    <row r="48" spans="1:2" ht="12.75">
      <c r="A48">
        <v>1970</v>
      </c>
      <c r="B48" t="s">
        <v>795</v>
      </c>
    </row>
    <row r="49" spans="1:2" ht="12.75">
      <c r="A49">
        <v>1969</v>
      </c>
      <c r="B49" t="s">
        <v>795</v>
      </c>
    </row>
    <row r="50" spans="1:2" ht="12.75">
      <c r="A50">
        <v>1968</v>
      </c>
      <c r="B50" t="s">
        <v>795</v>
      </c>
    </row>
    <row r="51" spans="1:2" ht="12.75">
      <c r="A51">
        <v>1967</v>
      </c>
      <c r="B51" t="s">
        <v>795</v>
      </c>
    </row>
    <row r="52" spans="1:2" ht="12.75">
      <c r="A52">
        <v>1966</v>
      </c>
      <c r="B52" t="s">
        <v>795</v>
      </c>
    </row>
    <row r="53" spans="1:2" ht="12.75">
      <c r="A53">
        <v>1965</v>
      </c>
      <c r="B53" t="s">
        <v>795</v>
      </c>
    </row>
    <row r="54" spans="1:2" ht="12.75">
      <c r="A54">
        <v>1964</v>
      </c>
      <c r="B54" t="s">
        <v>795</v>
      </c>
    </row>
    <row r="55" spans="1:2" ht="12.75">
      <c r="A55">
        <v>1963</v>
      </c>
      <c r="B55" t="s">
        <v>795</v>
      </c>
    </row>
    <row r="56" spans="1:2" ht="12.75">
      <c r="A56">
        <v>1962</v>
      </c>
      <c r="B56" t="s">
        <v>795</v>
      </c>
    </row>
    <row r="57" spans="1:2" ht="12.75">
      <c r="A57">
        <v>1961</v>
      </c>
      <c r="B57" t="s">
        <v>795</v>
      </c>
    </row>
    <row r="58" spans="1:2" ht="12.75">
      <c r="A58">
        <v>1960</v>
      </c>
      <c r="B58" t="s">
        <v>795</v>
      </c>
    </row>
    <row r="59" spans="1:2" ht="12.75">
      <c r="A59">
        <v>1959</v>
      </c>
      <c r="B59" t="s">
        <v>795</v>
      </c>
    </row>
    <row r="60" spans="1:2" ht="12.75">
      <c r="A60">
        <v>1958</v>
      </c>
      <c r="B60" t="s">
        <v>795</v>
      </c>
    </row>
    <row r="61" spans="1:2" ht="12.75">
      <c r="A61">
        <v>1957</v>
      </c>
      <c r="B61" t="s">
        <v>795</v>
      </c>
    </row>
    <row r="62" spans="1:2" ht="12.75">
      <c r="A62">
        <v>1956</v>
      </c>
      <c r="B62" t="s">
        <v>795</v>
      </c>
    </row>
    <row r="63" spans="1:2" ht="12.75">
      <c r="A63">
        <v>1955</v>
      </c>
      <c r="B63" t="s">
        <v>795</v>
      </c>
    </row>
    <row r="64" spans="1:2" ht="12.75">
      <c r="A64">
        <v>1954</v>
      </c>
      <c r="B64" t="s">
        <v>795</v>
      </c>
    </row>
    <row r="65" spans="1:2" ht="12.75">
      <c r="A65">
        <v>1953</v>
      </c>
      <c r="B65" t="s">
        <v>795</v>
      </c>
    </row>
    <row r="66" spans="1:2" ht="12.75">
      <c r="A66">
        <v>1952</v>
      </c>
      <c r="B66" t="s">
        <v>795</v>
      </c>
    </row>
    <row r="67" spans="1:2" ht="12.75">
      <c r="A67">
        <v>1951</v>
      </c>
      <c r="B67" t="s">
        <v>795</v>
      </c>
    </row>
    <row r="68" spans="1:2" ht="12.75">
      <c r="A68">
        <v>1950</v>
      </c>
      <c r="B68" t="s">
        <v>795</v>
      </c>
    </row>
    <row r="69" spans="1:2" ht="12.75">
      <c r="A69">
        <v>1949</v>
      </c>
      <c r="B69" t="s">
        <v>795</v>
      </c>
    </row>
    <row r="70" spans="1:2" ht="12.75">
      <c r="A70">
        <v>1948</v>
      </c>
      <c r="B70" t="s">
        <v>795</v>
      </c>
    </row>
    <row r="71" spans="1:2" ht="12.75">
      <c r="A71">
        <v>1947</v>
      </c>
      <c r="B71" t="s">
        <v>795</v>
      </c>
    </row>
    <row r="72" spans="1:2" ht="12.75">
      <c r="A72">
        <v>1946</v>
      </c>
      <c r="B72" t="s">
        <v>795</v>
      </c>
    </row>
    <row r="73" spans="1:2" ht="12.75">
      <c r="A73">
        <v>1945</v>
      </c>
      <c r="B73" t="s">
        <v>795</v>
      </c>
    </row>
    <row r="74" spans="1:2" ht="12.75">
      <c r="A74">
        <v>1944</v>
      </c>
      <c r="B74" t="s">
        <v>795</v>
      </c>
    </row>
    <row r="75" spans="1:2" ht="12.75">
      <c r="A75">
        <v>1943</v>
      </c>
      <c r="B75" t="s">
        <v>795</v>
      </c>
    </row>
    <row r="76" spans="1:2" ht="12.75">
      <c r="A76">
        <v>1942</v>
      </c>
      <c r="B76" t="s">
        <v>795</v>
      </c>
    </row>
    <row r="77" spans="1:2" ht="12.75">
      <c r="A77">
        <v>1941</v>
      </c>
      <c r="B77" t="s">
        <v>795</v>
      </c>
    </row>
    <row r="78" spans="1:2" ht="12.75">
      <c r="A78">
        <v>1940</v>
      </c>
      <c r="B78" t="s">
        <v>795</v>
      </c>
    </row>
    <row r="79" spans="1:2" ht="12.75">
      <c r="A79">
        <v>1939</v>
      </c>
      <c r="B79" t="s">
        <v>795</v>
      </c>
    </row>
    <row r="80" spans="1:2" ht="12.75">
      <c r="A80">
        <v>1938</v>
      </c>
      <c r="B80" t="s">
        <v>795</v>
      </c>
    </row>
    <row r="81" spans="1:2" ht="12.75">
      <c r="A81">
        <v>1937</v>
      </c>
      <c r="B81" t="s">
        <v>795</v>
      </c>
    </row>
    <row r="82" spans="1:2" ht="12.75">
      <c r="A82">
        <v>1936</v>
      </c>
      <c r="B82" t="s">
        <v>795</v>
      </c>
    </row>
    <row r="83" spans="1:2" ht="12.75">
      <c r="A83">
        <v>1935</v>
      </c>
      <c r="B83" t="s">
        <v>795</v>
      </c>
    </row>
    <row r="84" spans="1:2" ht="12.75">
      <c r="A84">
        <v>1934</v>
      </c>
      <c r="B84" t="s">
        <v>795</v>
      </c>
    </row>
    <row r="85" spans="1:2" ht="12.75">
      <c r="A85">
        <v>1933</v>
      </c>
      <c r="B85" t="s">
        <v>795</v>
      </c>
    </row>
    <row r="86" spans="1:2" ht="12.75">
      <c r="A86">
        <v>1932</v>
      </c>
      <c r="B86" t="s">
        <v>795</v>
      </c>
    </row>
    <row r="87" spans="1:2" ht="12.75">
      <c r="A87">
        <v>1931</v>
      </c>
      <c r="B87" t="s">
        <v>795</v>
      </c>
    </row>
    <row r="88" spans="1:2" ht="12.75">
      <c r="A88">
        <v>1930</v>
      </c>
      <c r="B88" t="s">
        <v>795</v>
      </c>
    </row>
    <row r="89" spans="1:2" ht="12.75">
      <c r="A89">
        <v>1929</v>
      </c>
      <c r="B89" t="s">
        <v>795</v>
      </c>
    </row>
    <row r="90" spans="1:2" ht="12.75">
      <c r="A90">
        <v>1928</v>
      </c>
      <c r="B90" t="s">
        <v>795</v>
      </c>
    </row>
    <row r="91" spans="1:2" ht="12.75">
      <c r="A91">
        <v>1927</v>
      </c>
      <c r="B91" t="s">
        <v>795</v>
      </c>
    </row>
    <row r="92" spans="1:2" ht="12.75">
      <c r="A92">
        <v>1926</v>
      </c>
      <c r="B92" t="s">
        <v>795</v>
      </c>
    </row>
    <row r="93" spans="1:2" ht="12.75">
      <c r="A93">
        <v>1925</v>
      </c>
      <c r="B93" t="s">
        <v>795</v>
      </c>
    </row>
    <row r="94" spans="1:2" ht="12.75">
      <c r="A94">
        <v>1924</v>
      </c>
      <c r="B94" t="s">
        <v>795</v>
      </c>
    </row>
    <row r="95" spans="1:2" ht="12.75">
      <c r="A95">
        <v>1923</v>
      </c>
      <c r="B95" t="s">
        <v>795</v>
      </c>
    </row>
    <row r="96" spans="1:2" ht="12.75">
      <c r="A96">
        <v>1922</v>
      </c>
      <c r="B96" t="s">
        <v>795</v>
      </c>
    </row>
    <row r="97" spans="1:2" ht="12.75">
      <c r="A97">
        <v>1921</v>
      </c>
      <c r="B97" t="s">
        <v>795</v>
      </c>
    </row>
    <row r="98" spans="1:2" ht="12.75">
      <c r="A98">
        <v>1920</v>
      </c>
      <c r="B98" t="s">
        <v>795</v>
      </c>
    </row>
    <row r="99" spans="1:2" ht="12.75">
      <c r="A99">
        <v>1919</v>
      </c>
      <c r="B99" t="s">
        <v>795</v>
      </c>
    </row>
    <row r="100" spans="1:2" ht="12.75">
      <c r="A100">
        <v>1918</v>
      </c>
      <c r="B100" t="s">
        <v>795</v>
      </c>
    </row>
    <row r="101" spans="1:2" ht="12.75">
      <c r="A101">
        <v>1917</v>
      </c>
      <c r="B101" t="s">
        <v>795</v>
      </c>
    </row>
    <row r="102" spans="1:2" ht="12.75">
      <c r="A102">
        <v>1916</v>
      </c>
      <c r="B102" t="s">
        <v>795</v>
      </c>
    </row>
    <row r="103" spans="1:2" ht="12.75">
      <c r="A103">
        <v>1915</v>
      </c>
      <c r="B103" t="s">
        <v>795</v>
      </c>
    </row>
    <row r="104" spans="1:2" ht="12.75">
      <c r="A104">
        <v>1914</v>
      </c>
      <c r="B104" t="s">
        <v>795</v>
      </c>
    </row>
    <row r="105" spans="1:2" ht="12.75">
      <c r="A105">
        <v>1913</v>
      </c>
      <c r="B105" t="s">
        <v>795</v>
      </c>
    </row>
    <row r="106" spans="1:2" ht="12.75">
      <c r="A106">
        <v>1912</v>
      </c>
      <c r="B106" t="s">
        <v>795</v>
      </c>
    </row>
    <row r="107" spans="1:2" ht="12.75">
      <c r="A107">
        <v>1911</v>
      </c>
      <c r="B107" t="s">
        <v>795</v>
      </c>
    </row>
    <row r="108" spans="1:2" ht="12.75">
      <c r="A108">
        <v>1910</v>
      </c>
      <c r="B108" t="s">
        <v>795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109"/>
  <sheetViews>
    <sheetView view="pageBreakPreview" zoomScaleNormal="90" zoomScaleSheetLayoutView="100" workbookViewId="0" topLeftCell="A1">
      <selection activeCell="B44" activeCellId="1" sqref="A96:IV96 B44"/>
    </sheetView>
  </sheetViews>
  <sheetFormatPr defaultColWidth="12.00390625" defaultRowHeight="12.75"/>
  <cols>
    <col min="1" max="1" width="13.375" style="0" customWidth="1"/>
    <col min="2" max="2" width="18.50390625" style="0" customWidth="1"/>
    <col min="3" max="16384" width="11.625" style="0" customWidth="1"/>
  </cols>
  <sheetData>
    <row r="1" spans="1:3" ht="12.75">
      <c r="A1" s="107" t="str">
        <f>'Kat.'!A11</f>
        <v>Rozsah kategorií ZBP 2013/2014</v>
      </c>
      <c r="B1" s="57"/>
      <c r="C1" s="57"/>
    </row>
    <row r="2" spans="1:3" ht="12.75">
      <c r="A2" s="108" t="str">
        <f>'Kat.'!A12</f>
        <v>Muži do 39:</v>
      </c>
      <c r="B2" s="108" t="str">
        <f>'Kat.'!B12</f>
        <v>(RN 1974 a mladší)</v>
      </c>
      <c r="C2" s="108" t="str">
        <f>'Kat.'!C12</f>
        <v>MA</v>
      </c>
    </row>
    <row r="3" spans="1:2" ht="12.75">
      <c r="A3">
        <v>2013</v>
      </c>
      <c r="B3" t="s">
        <v>775</v>
      </c>
    </row>
    <row r="4" spans="1:2" ht="12.75">
      <c r="A4">
        <v>2012</v>
      </c>
      <c r="B4" t="s">
        <v>775</v>
      </c>
    </row>
    <row r="5" spans="1:2" ht="12.75">
      <c r="A5">
        <v>2011</v>
      </c>
      <c r="B5" t="s">
        <v>775</v>
      </c>
    </row>
    <row r="6" spans="1:2" ht="12.75">
      <c r="A6">
        <v>2010</v>
      </c>
      <c r="B6" t="s">
        <v>775</v>
      </c>
    </row>
    <row r="7" spans="1:2" ht="12.75">
      <c r="A7">
        <v>2009</v>
      </c>
      <c r="B7" t="s">
        <v>775</v>
      </c>
    </row>
    <row r="8" spans="1:2" ht="12.75">
      <c r="A8">
        <v>2008</v>
      </c>
      <c r="B8" t="s">
        <v>775</v>
      </c>
    </row>
    <row r="9" spans="1:2" ht="12.75">
      <c r="A9">
        <v>2007</v>
      </c>
      <c r="B9" t="s">
        <v>775</v>
      </c>
    </row>
    <row r="10" spans="1:2" ht="12.75">
      <c r="A10">
        <v>2006</v>
      </c>
      <c r="B10" t="s">
        <v>775</v>
      </c>
    </row>
    <row r="11" spans="1:2" ht="12.75">
      <c r="A11">
        <v>2005</v>
      </c>
      <c r="B11" t="s">
        <v>775</v>
      </c>
    </row>
    <row r="12" spans="1:2" ht="12.75">
      <c r="A12">
        <v>2004</v>
      </c>
      <c r="B12" t="s">
        <v>775</v>
      </c>
    </row>
    <row r="13" spans="1:2" ht="12.75">
      <c r="A13">
        <v>2003</v>
      </c>
      <c r="B13" t="s">
        <v>775</v>
      </c>
    </row>
    <row r="14" spans="1:2" ht="12.75">
      <c r="A14">
        <v>2002</v>
      </c>
      <c r="B14" t="s">
        <v>775</v>
      </c>
    </row>
    <row r="15" spans="1:2" ht="12.75">
      <c r="A15">
        <v>2001</v>
      </c>
      <c r="B15" t="s">
        <v>775</v>
      </c>
    </row>
    <row r="16" spans="1:2" ht="12.75">
      <c r="A16">
        <v>2000</v>
      </c>
      <c r="B16" t="s">
        <v>775</v>
      </c>
    </row>
    <row r="17" spans="1:2" ht="12.75">
      <c r="A17">
        <v>1999</v>
      </c>
      <c r="B17" t="s">
        <v>775</v>
      </c>
    </row>
    <row r="18" spans="1:2" ht="12.75">
      <c r="A18">
        <v>1998</v>
      </c>
      <c r="B18" t="s">
        <v>775</v>
      </c>
    </row>
    <row r="19" spans="1:2" ht="12.75">
      <c r="A19">
        <v>1997</v>
      </c>
      <c r="B19" t="s">
        <v>775</v>
      </c>
    </row>
    <row r="20" spans="1:2" ht="12.75">
      <c r="A20">
        <v>1996</v>
      </c>
      <c r="B20" t="s">
        <v>775</v>
      </c>
    </row>
    <row r="21" spans="1:2" ht="12.75">
      <c r="A21">
        <v>1995</v>
      </c>
      <c r="B21" t="s">
        <v>775</v>
      </c>
    </row>
    <row r="22" spans="1:2" ht="12.75">
      <c r="A22">
        <v>1994</v>
      </c>
      <c r="B22" t="s">
        <v>775</v>
      </c>
    </row>
    <row r="23" spans="1:2" ht="12.75">
      <c r="A23">
        <v>1993</v>
      </c>
      <c r="B23" t="s">
        <v>775</v>
      </c>
    </row>
    <row r="24" spans="1:2" ht="12.75">
      <c r="A24">
        <v>1992</v>
      </c>
      <c r="B24" t="s">
        <v>775</v>
      </c>
    </row>
    <row r="25" spans="1:2" ht="12.75">
      <c r="A25">
        <v>1991</v>
      </c>
      <c r="B25" t="s">
        <v>775</v>
      </c>
    </row>
    <row r="26" spans="1:2" ht="12.75">
      <c r="A26">
        <v>1990</v>
      </c>
      <c r="B26" t="s">
        <v>775</v>
      </c>
    </row>
    <row r="27" spans="1:2" ht="12.75">
      <c r="A27">
        <v>1989</v>
      </c>
      <c r="B27" t="s">
        <v>775</v>
      </c>
    </row>
    <row r="28" spans="1:2" ht="12.75">
      <c r="A28">
        <v>1988</v>
      </c>
      <c r="B28" t="s">
        <v>775</v>
      </c>
    </row>
    <row r="29" spans="1:2" ht="12.75">
      <c r="A29">
        <v>1987</v>
      </c>
      <c r="B29" t="s">
        <v>775</v>
      </c>
    </row>
    <row r="30" spans="1:2" ht="12.75">
      <c r="A30">
        <v>1986</v>
      </c>
      <c r="B30" t="s">
        <v>775</v>
      </c>
    </row>
    <row r="31" spans="1:2" ht="12.75">
      <c r="A31">
        <v>1985</v>
      </c>
      <c r="B31" t="s">
        <v>775</v>
      </c>
    </row>
    <row r="32" spans="1:2" ht="12.75">
      <c r="A32">
        <v>1984</v>
      </c>
      <c r="B32" t="s">
        <v>775</v>
      </c>
    </row>
    <row r="33" spans="1:2" ht="12.75">
      <c r="A33">
        <v>1983</v>
      </c>
      <c r="B33" t="s">
        <v>775</v>
      </c>
    </row>
    <row r="34" spans="1:2" ht="12.75">
      <c r="A34">
        <v>1982</v>
      </c>
      <c r="B34" t="s">
        <v>775</v>
      </c>
    </row>
    <row r="35" spans="1:2" ht="12.75">
      <c r="A35">
        <v>1981</v>
      </c>
      <c r="B35" t="s">
        <v>775</v>
      </c>
    </row>
    <row r="36" spans="1:2" ht="12.75">
      <c r="A36">
        <v>1980</v>
      </c>
      <c r="B36" t="s">
        <v>775</v>
      </c>
    </row>
    <row r="37" spans="1:2" ht="12.75">
      <c r="A37">
        <v>1979</v>
      </c>
      <c r="B37" t="s">
        <v>775</v>
      </c>
    </row>
    <row r="38" spans="1:2" ht="12.75">
      <c r="A38">
        <v>1978</v>
      </c>
      <c r="B38" t="s">
        <v>775</v>
      </c>
    </row>
    <row r="39" spans="1:2" ht="12.75">
      <c r="A39">
        <v>1977</v>
      </c>
      <c r="B39" t="s">
        <v>775</v>
      </c>
    </row>
    <row r="40" spans="1:2" ht="12.75">
      <c r="A40">
        <v>1976</v>
      </c>
      <c r="B40" t="s">
        <v>775</v>
      </c>
    </row>
    <row r="41" spans="1:2" ht="12.75">
      <c r="A41">
        <v>1975</v>
      </c>
      <c r="B41" t="s">
        <v>775</v>
      </c>
    </row>
    <row r="42" spans="1:2" ht="12.75">
      <c r="A42">
        <v>1974</v>
      </c>
      <c r="B42" t="s">
        <v>775</v>
      </c>
    </row>
    <row r="43" spans="1:3" ht="12.75">
      <c r="A43" s="108" t="str">
        <f>'Kat.'!A13</f>
        <v>Muži 40 – 49:</v>
      </c>
      <c r="B43" s="108" t="str">
        <f>'Kat.'!B13</f>
        <v>(RN 1973 – 1964)</v>
      </c>
      <c r="C43" s="108" t="str">
        <f>'Kat.'!C13</f>
        <v>MB</v>
      </c>
    </row>
    <row r="44" spans="1:2" ht="12.75">
      <c r="A44">
        <v>1973</v>
      </c>
      <c r="B44" t="s">
        <v>778</v>
      </c>
    </row>
    <row r="45" spans="1:2" ht="12.75">
      <c r="A45">
        <v>1972</v>
      </c>
      <c r="B45" t="s">
        <v>778</v>
      </c>
    </row>
    <row r="46" spans="1:2" ht="12.75">
      <c r="A46">
        <v>1971</v>
      </c>
      <c r="B46" t="s">
        <v>778</v>
      </c>
    </row>
    <row r="47" spans="1:2" ht="12.75">
      <c r="A47">
        <v>1970</v>
      </c>
      <c r="B47" t="s">
        <v>778</v>
      </c>
    </row>
    <row r="48" spans="1:2" ht="12.75">
      <c r="A48">
        <v>1969</v>
      </c>
      <c r="B48" t="s">
        <v>778</v>
      </c>
    </row>
    <row r="49" spans="1:2" ht="12.75">
      <c r="A49">
        <v>1968</v>
      </c>
      <c r="B49" t="s">
        <v>778</v>
      </c>
    </row>
    <row r="50" spans="1:2" ht="12.75">
      <c r="A50">
        <v>1967</v>
      </c>
      <c r="B50" t="s">
        <v>778</v>
      </c>
    </row>
    <row r="51" spans="1:2" ht="12.75">
      <c r="A51">
        <v>1966</v>
      </c>
      <c r="B51" t="s">
        <v>778</v>
      </c>
    </row>
    <row r="52" spans="1:2" ht="12.75">
      <c r="A52">
        <v>1965</v>
      </c>
      <c r="B52" t="s">
        <v>778</v>
      </c>
    </row>
    <row r="53" spans="1:2" ht="12.75">
      <c r="A53">
        <v>1964</v>
      </c>
      <c r="B53" t="s">
        <v>778</v>
      </c>
    </row>
    <row r="54" spans="1:3" ht="12.75">
      <c r="A54" s="108" t="str">
        <f>'Kat.'!A14</f>
        <v>Muži 50 – 59:</v>
      </c>
      <c r="B54" s="108" t="str">
        <f>'Kat.'!B14</f>
        <v>(RN 1963 – 1954)</v>
      </c>
      <c r="C54" s="108" t="str">
        <f>'Kat.'!C14</f>
        <v>MC</v>
      </c>
    </row>
    <row r="55" spans="1:2" ht="12.75">
      <c r="A55">
        <v>1963</v>
      </c>
      <c r="B55" t="s">
        <v>781</v>
      </c>
    </row>
    <row r="56" spans="1:2" ht="12.75">
      <c r="A56">
        <v>1962</v>
      </c>
      <c r="B56" t="s">
        <v>781</v>
      </c>
    </row>
    <row r="57" spans="1:2" ht="12.75">
      <c r="A57">
        <v>1961</v>
      </c>
      <c r="B57" t="s">
        <v>781</v>
      </c>
    </row>
    <row r="58" spans="1:2" ht="12.75">
      <c r="A58">
        <v>1960</v>
      </c>
      <c r="B58" t="s">
        <v>781</v>
      </c>
    </row>
    <row r="59" spans="1:2" ht="12.75">
      <c r="A59" s="2">
        <v>1959</v>
      </c>
      <c r="B59" t="s">
        <v>781</v>
      </c>
    </row>
    <row r="60" spans="1:2" ht="12.75">
      <c r="A60" s="2">
        <v>1958</v>
      </c>
      <c r="B60" t="s">
        <v>781</v>
      </c>
    </row>
    <row r="61" spans="1:2" ht="12.75">
      <c r="A61" s="2">
        <v>1957</v>
      </c>
      <c r="B61" t="s">
        <v>781</v>
      </c>
    </row>
    <row r="62" spans="1:2" ht="12.75">
      <c r="A62" s="2">
        <v>1956</v>
      </c>
      <c r="B62" t="s">
        <v>781</v>
      </c>
    </row>
    <row r="63" spans="1:2" ht="12.75">
      <c r="A63" s="2">
        <v>1955</v>
      </c>
      <c r="B63" t="s">
        <v>781</v>
      </c>
    </row>
    <row r="64" spans="1:2" ht="12.75">
      <c r="A64" s="2">
        <v>1954</v>
      </c>
      <c r="B64" t="s">
        <v>781</v>
      </c>
    </row>
    <row r="65" spans="1:3" ht="12.75">
      <c r="A65" s="108" t="str">
        <f>'Kat.'!A15</f>
        <v>Muži nad 60: </v>
      </c>
      <c r="B65" s="108" t="str">
        <f>'Kat.'!B15</f>
        <v>(RN 1953 a méně)</v>
      </c>
      <c r="C65" s="108" t="str">
        <f>'Kat.'!C15</f>
        <v>MD</v>
      </c>
    </row>
    <row r="66" spans="1:2" ht="12.75">
      <c r="A66" s="2">
        <v>1953</v>
      </c>
      <c r="B66" t="s">
        <v>784</v>
      </c>
    </row>
    <row r="67" spans="1:2" ht="12.75">
      <c r="A67" s="2">
        <v>1952</v>
      </c>
      <c r="B67" t="s">
        <v>784</v>
      </c>
    </row>
    <row r="68" spans="1:2" ht="12.75">
      <c r="A68" s="2">
        <v>1951</v>
      </c>
      <c r="B68" t="s">
        <v>784</v>
      </c>
    </row>
    <row r="69" spans="1:2" ht="12.75">
      <c r="A69" s="2">
        <v>1950</v>
      </c>
      <c r="B69" t="s">
        <v>784</v>
      </c>
    </row>
    <row r="70" spans="1:2" ht="12.75">
      <c r="A70" s="2">
        <v>1949</v>
      </c>
      <c r="B70" t="s">
        <v>784</v>
      </c>
    </row>
    <row r="71" spans="1:2" ht="12.75">
      <c r="A71" s="2">
        <v>1948</v>
      </c>
      <c r="B71" t="s">
        <v>784</v>
      </c>
    </row>
    <row r="72" spans="1:2" ht="12.75">
      <c r="A72" s="2">
        <v>1947</v>
      </c>
      <c r="B72" t="s">
        <v>784</v>
      </c>
    </row>
    <row r="73" spans="1:2" ht="12.75">
      <c r="A73" s="2">
        <v>1946</v>
      </c>
      <c r="B73" t="s">
        <v>784</v>
      </c>
    </row>
    <row r="74" spans="1:2" ht="12.75">
      <c r="A74" s="2">
        <v>1945</v>
      </c>
      <c r="B74" t="s">
        <v>784</v>
      </c>
    </row>
    <row r="75" spans="1:2" ht="12.75">
      <c r="A75" s="2">
        <v>1944</v>
      </c>
      <c r="B75" t="s">
        <v>784</v>
      </c>
    </row>
    <row r="76" spans="1:2" ht="12.75">
      <c r="A76" s="2">
        <v>1943</v>
      </c>
      <c r="B76" t="s">
        <v>784</v>
      </c>
    </row>
    <row r="77" spans="1:2" ht="12.75">
      <c r="A77" s="2">
        <v>1942</v>
      </c>
      <c r="B77" t="s">
        <v>784</v>
      </c>
    </row>
    <row r="78" spans="1:2" ht="12.75">
      <c r="A78" s="2">
        <v>1941</v>
      </c>
      <c r="B78" t="s">
        <v>784</v>
      </c>
    </row>
    <row r="79" spans="1:2" ht="12.75">
      <c r="A79" s="2">
        <v>1940</v>
      </c>
      <c r="B79" t="s">
        <v>784</v>
      </c>
    </row>
    <row r="80" spans="1:2" ht="12.75">
      <c r="A80" s="2">
        <v>1939</v>
      </c>
      <c r="B80" t="s">
        <v>784</v>
      </c>
    </row>
    <row r="81" spans="1:2" ht="12.75">
      <c r="A81" s="2">
        <v>1938</v>
      </c>
      <c r="B81" t="s">
        <v>784</v>
      </c>
    </row>
    <row r="82" spans="1:2" ht="12.75">
      <c r="A82" s="2">
        <v>1937</v>
      </c>
      <c r="B82" t="s">
        <v>784</v>
      </c>
    </row>
    <row r="83" spans="1:2" ht="12.75">
      <c r="A83" s="2">
        <v>1936</v>
      </c>
      <c r="B83" t="s">
        <v>784</v>
      </c>
    </row>
    <row r="84" spans="1:2" ht="12.75">
      <c r="A84" s="2">
        <v>1935</v>
      </c>
      <c r="B84" t="s">
        <v>784</v>
      </c>
    </row>
    <row r="85" spans="1:2" ht="12.75">
      <c r="A85" s="2">
        <v>1934</v>
      </c>
      <c r="B85" t="s">
        <v>784</v>
      </c>
    </row>
    <row r="86" spans="1:2" ht="12.75">
      <c r="A86" s="2">
        <v>1933</v>
      </c>
      <c r="B86" t="s">
        <v>784</v>
      </c>
    </row>
    <row r="87" spans="1:2" ht="12.75">
      <c r="A87" s="2">
        <v>1932</v>
      </c>
      <c r="B87" t="s">
        <v>784</v>
      </c>
    </row>
    <row r="88" spans="1:2" ht="12.75">
      <c r="A88" s="2">
        <v>1931</v>
      </c>
      <c r="B88" t="s">
        <v>784</v>
      </c>
    </row>
    <row r="89" spans="1:2" ht="12.75">
      <c r="A89" s="2">
        <v>1930</v>
      </c>
      <c r="B89" t="s">
        <v>784</v>
      </c>
    </row>
    <row r="90" spans="1:2" ht="12.75">
      <c r="A90" s="2">
        <v>1929</v>
      </c>
      <c r="B90" t="s">
        <v>784</v>
      </c>
    </row>
    <row r="91" spans="1:2" ht="12.75">
      <c r="A91" s="2">
        <v>1928</v>
      </c>
      <c r="B91" t="s">
        <v>784</v>
      </c>
    </row>
    <row r="92" spans="1:2" ht="12.75">
      <c r="A92" s="2">
        <v>1927</v>
      </c>
      <c r="B92" t="s">
        <v>784</v>
      </c>
    </row>
    <row r="93" spans="1:2" ht="12.75">
      <c r="A93" s="2">
        <v>1926</v>
      </c>
      <c r="B93" t="s">
        <v>784</v>
      </c>
    </row>
    <row r="94" spans="1:2" ht="12.75">
      <c r="A94" s="2">
        <v>1925</v>
      </c>
      <c r="B94" t="s">
        <v>784</v>
      </c>
    </row>
    <row r="95" spans="1:2" ht="12.75">
      <c r="A95" s="2">
        <v>1924</v>
      </c>
      <c r="B95" t="s">
        <v>784</v>
      </c>
    </row>
    <row r="96" spans="1:2" ht="12.75">
      <c r="A96" s="2">
        <v>1923</v>
      </c>
      <c r="B96" t="s">
        <v>784</v>
      </c>
    </row>
    <row r="97" spans="1:2" ht="12.75">
      <c r="A97" s="2">
        <v>1922</v>
      </c>
      <c r="B97" t="s">
        <v>784</v>
      </c>
    </row>
    <row r="98" spans="1:2" ht="12.75">
      <c r="A98" s="2">
        <v>1921</v>
      </c>
      <c r="B98" t="s">
        <v>784</v>
      </c>
    </row>
    <row r="99" spans="1:2" ht="12.75">
      <c r="A99" s="2">
        <v>1920</v>
      </c>
      <c r="B99" t="s">
        <v>784</v>
      </c>
    </row>
    <row r="100" spans="1:2" ht="12.75">
      <c r="A100" s="2">
        <v>1919</v>
      </c>
      <c r="B100" t="s">
        <v>784</v>
      </c>
    </row>
    <row r="101" spans="1:2" ht="12.75">
      <c r="A101" s="2">
        <v>1918</v>
      </c>
      <c r="B101" t="s">
        <v>784</v>
      </c>
    </row>
    <row r="102" spans="1:2" ht="12.75">
      <c r="A102" s="2">
        <v>1917</v>
      </c>
      <c r="B102" t="s">
        <v>784</v>
      </c>
    </row>
    <row r="103" spans="1:2" ht="12.75">
      <c r="A103" s="2">
        <v>1916</v>
      </c>
      <c r="B103" t="s">
        <v>784</v>
      </c>
    </row>
    <row r="104" spans="1:2" ht="12.75">
      <c r="A104" s="2">
        <v>1915</v>
      </c>
      <c r="B104" t="s">
        <v>784</v>
      </c>
    </row>
    <row r="105" spans="1:2" ht="12.75">
      <c r="A105" s="2">
        <v>1914</v>
      </c>
      <c r="B105" t="s">
        <v>784</v>
      </c>
    </row>
    <row r="106" spans="1:2" ht="12.75">
      <c r="A106" s="2">
        <v>1913</v>
      </c>
      <c r="B106" t="s">
        <v>784</v>
      </c>
    </row>
    <row r="107" spans="1:2" ht="12.75">
      <c r="A107" s="2">
        <v>1912</v>
      </c>
      <c r="B107" t="s">
        <v>784</v>
      </c>
    </row>
    <row r="108" spans="1:2" ht="12.75">
      <c r="A108" s="2">
        <v>1911</v>
      </c>
      <c r="B108" t="s">
        <v>784</v>
      </c>
    </row>
    <row r="109" spans="1:2" ht="12.75">
      <c r="A109" s="2">
        <v>1910</v>
      </c>
      <c r="B109" t="s">
        <v>784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Halbrštatová</dc:creator>
  <cp:keywords/>
  <dc:description/>
  <cp:lastModifiedBy/>
  <cp:lastPrinted>2013-12-25T11:29:17Z</cp:lastPrinted>
  <dcterms:created xsi:type="dcterms:W3CDTF">2008-11-08T15:19:06Z</dcterms:created>
  <dcterms:modified xsi:type="dcterms:W3CDTF">2013-12-29T14:28:32Z</dcterms:modified>
  <cp:category/>
  <cp:version/>
  <cp:contentType/>
  <cp:contentStatus/>
  <cp:revision>257</cp:revision>
</cp:coreProperties>
</file>