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1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  <sheet name="Prac" sheetId="13" r:id="rId13"/>
  </sheets>
  <definedNames>
    <definedName name="_xlnm.Print_Area" localSheetId="1">'Absol.poř.'!$A$1:$M$210</definedName>
    <definedName name="_xlnm.Print_Titles" localSheetId="1">'Absol.poř.'!$1:$3</definedName>
    <definedName name="_xlnm.Print_Area" localSheetId="10">'Body ZBP'!$A$1:$B$21</definedName>
    <definedName name="_xlnm.Print_Area" localSheetId="5">'Kat.'!$A$1:$C$15</definedName>
    <definedName name="_xlnm.Print_Area" localSheetId="0">'Kategorie'!$A$1:$K$216</definedName>
    <definedName name="_xlnm.Print_Titles" localSheetId="0">'Kategorie'!$1:$4</definedName>
    <definedName name="_xlnm.Print_Area" localSheetId="6">'RN HZM'!$A$1:$C$117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'St.list.'!$A$1:$E$209</definedName>
    <definedName name="_xlnm.Print_Titles" localSheetId="2">'St.list.'!$1:$3</definedName>
    <definedName name="_xlnm.Print_Area" localSheetId="4">'Stopky'!$A$1:$J$78</definedName>
    <definedName name="_xlnm.Print_Area" localSheetId="3">'Zadani_bezcu HZ + P'!$A$1:$M$172</definedName>
    <definedName name="Excel_BuiltIn_Print_Area_11">'Absol.poř.'!$A$1:$M$170</definedName>
    <definedName name="Excel_BuiltIn_Print_Area_3">'Kategorie'!$A$1:$K$191</definedName>
    <definedName name="Excel_BuiltIn_Print_Area_8">'St.list.'!$A$1:$E$48</definedName>
    <definedName name="Excel_BuiltIn_Print_Area_111">'Absol.poř.'!$A$1:$M$164</definedName>
    <definedName name="Excel_BuiltIn_Print_Area_8_1">'St.list.'!$A$1:$E$31</definedName>
    <definedName name="Excel_BuiltIn_Print_Area_8_11">#REF!</definedName>
    <definedName name="Excel_BuiltIn_Print_Area_11_1">'Absol.poř.'!$A$1:$M$161</definedName>
    <definedName name="Excel_BuiltIn_Print_Area_8_1_1">#REF!</definedName>
    <definedName name="Excel_BuiltIn_Print_Area_8_1_1_1">#REF!</definedName>
  </definedNames>
  <calcPr fullCalcOnLoad="1"/>
</workbook>
</file>

<file path=xl/sharedStrings.xml><?xml version="1.0" encoding="utf-8"?>
<sst xmlns="http://schemas.openxmlformats.org/spreadsheetml/2006/main" count="3302" uniqueCount="826">
  <si>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</si>
  <si>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</si>
  <si>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</si>
  <si>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</si>
  <si>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</si>
  <si>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</si>
  <si>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</si>
  <si>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</si>
  <si>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</si>
  <si>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</si>
  <si>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</si>
  <si>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</si>
  <si>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</si>
  <si>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</si>
  <si>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148</t>
  </si>
  <si>
    <t>Hrdina</t>
  </si>
  <si>
    <t>Pavel</t>
  </si>
  <si>
    <t>AK Perná</t>
  </si>
  <si>
    <t>1988</t>
  </si>
  <si>
    <t>184</t>
  </si>
  <si>
    <t>Petr</t>
  </si>
  <si>
    <t>Jiří</t>
  </si>
  <si>
    <t>Diadora</t>
  </si>
  <si>
    <t>1979</t>
  </si>
  <si>
    <t>13</t>
  </si>
  <si>
    <t>Novotný</t>
  </si>
  <si>
    <t>Ondřej</t>
  </si>
  <si>
    <t>VSK U.Brno</t>
  </si>
  <si>
    <t>1992</t>
  </si>
  <si>
    <t>113</t>
  </si>
  <si>
    <t>Lisák</t>
  </si>
  <si>
    <t>Vlastimil</t>
  </si>
  <si>
    <t>Mikulov</t>
  </si>
  <si>
    <t>1986</t>
  </si>
  <si>
    <t>151</t>
  </si>
  <si>
    <t>Dvořák</t>
  </si>
  <si>
    <t>Biatlon Prostějov</t>
  </si>
  <si>
    <t>1982</t>
  </si>
  <si>
    <t>155</t>
  </si>
  <si>
    <t>Perstinger</t>
  </si>
  <si>
    <t>Andreas</t>
  </si>
  <si>
    <r>
      <t xml:space="preserve">Free </t>
    </r>
    <r>
      <rPr>
        <sz val="9"/>
        <rFont val="Arial"/>
        <family val="2"/>
      </rPr>
      <t>Eagle</t>
    </r>
  </si>
  <si>
    <t>171</t>
  </si>
  <si>
    <t>Holzman</t>
  </si>
  <si>
    <t>Markus</t>
  </si>
  <si>
    <t>LAC Harlekin</t>
  </si>
  <si>
    <t>1980</t>
  </si>
  <si>
    <t>185</t>
  </si>
  <si>
    <t>Čermák</t>
  </si>
  <si>
    <t>David</t>
  </si>
  <si>
    <t>Hustopeče</t>
  </si>
  <si>
    <t>1976</t>
  </si>
  <si>
    <t>26</t>
  </si>
  <si>
    <t>Koudelka</t>
  </si>
  <si>
    <t>Lukáš</t>
  </si>
  <si>
    <r>
      <t xml:space="preserve">AK </t>
    </r>
    <r>
      <rPr>
        <sz val="9"/>
        <rFont val="Arial"/>
        <family val="2"/>
      </rPr>
      <t>Drnovice</t>
    </r>
  </si>
  <si>
    <t>1983</t>
  </si>
  <si>
    <t>105</t>
  </si>
  <si>
    <t>Vintrlík</t>
  </si>
  <si>
    <t>Martin</t>
  </si>
  <si>
    <t>Křepice</t>
  </si>
  <si>
    <t>1977</t>
  </si>
  <si>
    <t>27</t>
  </si>
  <si>
    <t>Britan</t>
  </si>
  <si>
    <t>Brno</t>
  </si>
  <si>
    <t>1987</t>
  </si>
  <si>
    <t>21</t>
  </si>
  <si>
    <t>Mráček</t>
  </si>
  <si>
    <t>Štěpán</t>
  </si>
  <si>
    <t>1985</t>
  </si>
  <si>
    <t>99</t>
  </si>
  <si>
    <t>Daněk</t>
  </si>
  <si>
    <t>Uh. Hradiště</t>
  </si>
  <si>
    <t>666</t>
  </si>
  <si>
    <t>Pospíchal</t>
  </si>
  <si>
    <t>Vladimír</t>
  </si>
  <si>
    <t>PS Brno</t>
  </si>
  <si>
    <t>1</t>
  </si>
  <si>
    <t>Pohanka</t>
  </si>
  <si>
    <t>Libor</t>
  </si>
  <si>
    <t>ZAF vel.s.V.P</t>
  </si>
  <si>
    <t>1978</t>
  </si>
  <si>
    <t>1508</t>
  </si>
  <si>
    <t>Reidlinger</t>
  </si>
  <si>
    <t>190</t>
  </si>
  <si>
    <t>Glock</t>
  </si>
  <si>
    <t>Kurt</t>
  </si>
  <si>
    <t>80</t>
  </si>
  <si>
    <t>Vajčner</t>
  </si>
  <si>
    <t>Znovín Znojmo</t>
  </si>
  <si>
    <t>96</t>
  </si>
  <si>
    <t>Dvořáček</t>
  </si>
  <si>
    <t>Adam</t>
  </si>
  <si>
    <t>nezařazen</t>
  </si>
  <si>
    <t>1996</t>
  </si>
  <si>
    <t>23</t>
  </si>
  <si>
    <t>Švrček</t>
  </si>
  <si>
    <t>Filip</t>
  </si>
  <si>
    <t>MK Chrti Lednice</t>
  </si>
  <si>
    <t>1981</t>
  </si>
  <si>
    <t>95</t>
  </si>
  <si>
    <t>Hochman</t>
  </si>
  <si>
    <t>Zdeněk</t>
  </si>
  <si>
    <t>Skalica</t>
  </si>
  <si>
    <t>87</t>
  </si>
  <si>
    <t>Chlup</t>
  </si>
  <si>
    <t>Tomáš</t>
  </si>
  <si>
    <t>SK ST Kamenice</t>
  </si>
  <si>
    <t>1993</t>
  </si>
  <si>
    <t>115</t>
  </si>
  <si>
    <t>Fritscher</t>
  </si>
  <si>
    <t>TJ Liga Olomouc</t>
  </si>
  <si>
    <t>1975</t>
  </si>
  <si>
    <t>136</t>
  </si>
  <si>
    <t>Štefanik</t>
  </si>
  <si>
    <t>TJ SK Přísnotice</t>
  </si>
  <si>
    <t>152</t>
  </si>
  <si>
    <t>Dominek</t>
  </si>
  <si>
    <t>123</t>
  </si>
  <si>
    <t>Oslzlý</t>
  </si>
  <si>
    <t>Velké Bílovice</t>
  </si>
  <si>
    <t>129</t>
  </si>
  <si>
    <t>Kocur</t>
  </si>
  <si>
    <r>
      <t xml:space="preserve">VHS </t>
    </r>
    <r>
      <rPr>
        <sz val="9"/>
        <rFont val="Arial"/>
        <family val="2"/>
      </rPr>
      <t>Brno</t>
    </r>
  </si>
  <si>
    <t>146</t>
  </si>
  <si>
    <t>Pelzer</t>
  </si>
  <si>
    <t>Lorenz</t>
  </si>
  <si>
    <t>122</t>
  </si>
  <si>
    <t>Bortlík</t>
  </si>
  <si>
    <t>AK Tišnov</t>
  </si>
  <si>
    <t>740</t>
  </si>
  <si>
    <t>Vrbánek</t>
  </si>
  <si>
    <t>Ivan</t>
  </si>
  <si>
    <t>1984</t>
  </si>
  <si>
    <t>173</t>
  </si>
  <si>
    <t>Šerák</t>
  </si>
  <si>
    <t>Sokol Bílovice</t>
  </si>
  <si>
    <t>10</t>
  </si>
  <si>
    <t>Vávra</t>
  </si>
  <si>
    <t>Václav</t>
  </si>
  <si>
    <t>ŠAK Židlochvice</t>
  </si>
  <si>
    <t>1998</t>
  </si>
  <si>
    <t>112</t>
  </si>
  <si>
    <t>Motyčka</t>
  </si>
  <si>
    <t>Jaromír</t>
  </si>
  <si>
    <t>Kuřim</t>
  </si>
  <si>
    <t>179</t>
  </si>
  <si>
    <t>Marek</t>
  </si>
  <si>
    <t>Karel</t>
  </si>
  <si>
    <t>SKI Klub</t>
  </si>
  <si>
    <t>164</t>
  </si>
  <si>
    <t>Novák</t>
  </si>
  <si>
    <r>
      <t xml:space="preserve">UNI </t>
    </r>
    <r>
      <rPr>
        <sz val="9"/>
        <rFont val="Arial"/>
        <family val="2"/>
      </rPr>
      <t>Brno K-207</t>
    </r>
  </si>
  <si>
    <t>750</t>
  </si>
  <si>
    <t>Kučera</t>
  </si>
  <si>
    <t>Josef</t>
  </si>
  <si>
    <t>Rosice</t>
  </si>
  <si>
    <t>39</t>
  </si>
  <si>
    <t>Blažek</t>
  </si>
  <si>
    <t>Velosport</t>
  </si>
  <si>
    <t>110</t>
  </si>
  <si>
    <t>Michlovský</t>
  </si>
  <si>
    <t>117</t>
  </si>
  <si>
    <t>Lenhart</t>
  </si>
  <si>
    <t>Vít</t>
  </si>
  <si>
    <t>193</t>
  </si>
  <si>
    <t>Daneš</t>
  </si>
  <si>
    <r>
      <t xml:space="preserve">HC </t>
    </r>
    <r>
      <rPr>
        <sz val="9"/>
        <rFont val="Arial"/>
        <family val="2"/>
      </rPr>
      <t>LVI Břeclav</t>
    </r>
  </si>
  <si>
    <t>94</t>
  </si>
  <si>
    <t>Horenský</t>
  </si>
  <si>
    <t>Radim</t>
  </si>
  <si>
    <t>Kromcl</t>
  </si>
  <si>
    <t>143</t>
  </si>
  <si>
    <t>Kosmák</t>
  </si>
  <si>
    <t>SK Líšeň</t>
  </si>
  <si>
    <t>156</t>
  </si>
  <si>
    <t>Neděla</t>
  </si>
  <si>
    <t>191</t>
  </si>
  <si>
    <t>Obrátil</t>
  </si>
  <si>
    <t>KOB Moira</t>
  </si>
  <si>
    <t>1994</t>
  </si>
  <si>
    <t>9</t>
  </si>
  <si>
    <t>ŠAK Židlochovice</t>
  </si>
  <si>
    <t>84</t>
  </si>
  <si>
    <t>Hort</t>
  </si>
  <si>
    <t>Třeběch</t>
  </si>
  <si>
    <t>76</t>
  </si>
  <si>
    <t>Vojta</t>
  </si>
  <si>
    <t>L.A.W</t>
  </si>
  <si>
    <t>1122</t>
  </si>
  <si>
    <t>Dokoupil</t>
  </si>
  <si>
    <t>1175</t>
  </si>
  <si>
    <t>Skoda</t>
  </si>
  <si>
    <t>Franz</t>
  </si>
  <si>
    <t>600</t>
  </si>
  <si>
    <t>Skřivan</t>
  </si>
  <si>
    <t>G36</t>
  </si>
  <si>
    <t>92</t>
  </si>
  <si>
    <t>Hašpl</t>
  </si>
  <si>
    <t>Marcel</t>
  </si>
  <si>
    <t>1136</t>
  </si>
  <si>
    <t>Leisser</t>
  </si>
  <si>
    <t>979</t>
  </si>
  <si>
    <t>Zbořil</t>
  </si>
  <si>
    <t>Jan</t>
  </si>
  <si>
    <t>SK Židle</t>
  </si>
  <si>
    <t>50</t>
  </si>
  <si>
    <t>Špičák</t>
  </si>
  <si>
    <t>Vyškov</t>
  </si>
  <si>
    <t>145</t>
  </si>
  <si>
    <t>Roman</t>
  </si>
  <si>
    <t>Boskovice</t>
  </si>
  <si>
    <t>55</t>
  </si>
  <si>
    <t>Pochylý</t>
  </si>
  <si>
    <t>nezařezen</t>
  </si>
  <si>
    <t>224</t>
  </si>
  <si>
    <t>Hatzak</t>
  </si>
  <si>
    <t>Fabian</t>
  </si>
  <si>
    <t>188</t>
  </si>
  <si>
    <t>Ott</t>
  </si>
  <si>
    <t>Karl</t>
  </si>
  <si>
    <t>41</t>
  </si>
  <si>
    <t>Jakub</t>
  </si>
  <si>
    <t>275</t>
  </si>
  <si>
    <t>Přibyl</t>
  </si>
  <si>
    <t>1129</t>
  </si>
  <si>
    <t>Rýza</t>
  </si>
  <si>
    <t>710</t>
  </si>
  <si>
    <t>Pluháček</t>
  </si>
  <si>
    <t>AC Senetářov</t>
  </si>
  <si>
    <t>928</t>
  </si>
  <si>
    <t>Michna</t>
  </si>
  <si>
    <t>Miroslav</t>
  </si>
  <si>
    <r>
      <t xml:space="preserve">K2 </t>
    </r>
    <r>
      <rPr>
        <sz val="9"/>
        <rFont val="Arial"/>
        <family val="2"/>
      </rPr>
      <t>Fitness</t>
    </r>
  </si>
  <si>
    <t>2490</t>
  </si>
  <si>
    <t>Kratochvíl</t>
  </si>
  <si>
    <t>Lednice</t>
  </si>
  <si>
    <t>186</t>
  </si>
  <si>
    <t>Ableitinger</t>
  </si>
  <si>
    <t>Christoph</t>
  </si>
  <si>
    <t>56</t>
  </si>
  <si>
    <t>Sedílek</t>
  </si>
  <si>
    <t>102</t>
  </si>
  <si>
    <t>Procházka</t>
  </si>
  <si>
    <t>57</t>
  </si>
  <si>
    <r>
      <t xml:space="preserve">Popocatepetl </t>
    </r>
    <r>
      <rPr>
        <sz val="9"/>
        <rFont val="Arial"/>
        <family val="2"/>
      </rPr>
      <t>Znojmo</t>
    </r>
  </si>
  <si>
    <t>1999</t>
  </si>
  <si>
    <t>2146</t>
  </si>
  <si>
    <t>Drábek</t>
  </si>
  <si>
    <t>Run Kanice</t>
  </si>
  <si>
    <t>1212</t>
  </si>
  <si>
    <t>Plhal</t>
  </si>
  <si>
    <t>DNF</t>
  </si>
  <si>
    <t>-</t>
  </si>
  <si>
    <t>789</t>
  </si>
  <si>
    <t>Hének</t>
  </si>
  <si>
    <t>Kovalovice</t>
  </si>
  <si>
    <t>168</t>
  </si>
  <si>
    <t>Orálek</t>
  </si>
  <si>
    <t>Daniel</t>
  </si>
  <si>
    <t>AC Mor. Slavia</t>
  </si>
  <si>
    <t>1970</t>
  </si>
  <si>
    <t>760</t>
  </si>
  <si>
    <t>Fučík</t>
  </si>
  <si>
    <t>MS Brno</t>
  </si>
  <si>
    <t>1972</t>
  </si>
  <si>
    <t>198</t>
  </si>
  <si>
    <t>Hýbl</t>
  </si>
  <si>
    <t>Hrušovany</t>
  </si>
  <si>
    <t>1967</t>
  </si>
  <si>
    <t>25</t>
  </si>
  <si>
    <t>Šimunek</t>
  </si>
  <si>
    <t>Modřice</t>
  </si>
  <si>
    <t>1966</t>
  </si>
  <si>
    <t>3333</t>
  </si>
  <si>
    <t>Vojtěch</t>
  </si>
  <si>
    <t>Sedlešovice</t>
  </si>
  <si>
    <t>1971</t>
  </si>
  <si>
    <t>300</t>
  </si>
  <si>
    <t>197</t>
  </si>
  <si>
    <t>Wellner</t>
  </si>
  <si>
    <t>1973</t>
  </si>
  <si>
    <t>782</t>
  </si>
  <si>
    <t>Kynecký</t>
  </si>
  <si>
    <t>Radek</t>
  </si>
  <si>
    <t>Velké Pavlovice</t>
  </si>
  <si>
    <t>3</t>
  </si>
  <si>
    <t>Florián</t>
  </si>
  <si>
    <r>
      <t xml:space="preserve">AP </t>
    </r>
    <r>
      <rPr>
        <sz val="9"/>
        <rFont val="Arial"/>
        <family val="2"/>
      </rPr>
      <t>Brno</t>
    </r>
  </si>
  <si>
    <t>124</t>
  </si>
  <si>
    <t>Bedřich</t>
  </si>
  <si>
    <t>Atletic Třebíč</t>
  </si>
  <si>
    <t>1974</t>
  </si>
  <si>
    <t>167</t>
  </si>
  <si>
    <t>Krátký</t>
  </si>
  <si>
    <t>Ivo</t>
  </si>
  <si>
    <t>1968</t>
  </si>
  <si>
    <t>7</t>
  </si>
  <si>
    <t>Jančařík</t>
  </si>
  <si>
    <t>AAC Brno</t>
  </si>
  <si>
    <t>109</t>
  </si>
  <si>
    <t>Dragoun</t>
  </si>
  <si>
    <r>
      <t xml:space="preserve">Fides </t>
    </r>
    <r>
      <rPr>
        <sz val="9"/>
        <rFont val="Arial"/>
        <family val="2"/>
      </rPr>
      <t>Brno</t>
    </r>
  </si>
  <si>
    <t>4</t>
  </si>
  <si>
    <t>Baják</t>
  </si>
  <si>
    <t>T.J.Sok.V.B</t>
  </si>
  <si>
    <t>860</t>
  </si>
  <si>
    <t>Janáček</t>
  </si>
  <si>
    <t>SK24</t>
  </si>
  <si>
    <t>160</t>
  </si>
  <si>
    <t>Lima</t>
  </si>
  <si>
    <t>Nalter</t>
  </si>
  <si>
    <t>8</t>
  </si>
  <si>
    <t>VIDA!</t>
  </si>
  <si>
    <t>180</t>
  </si>
  <si>
    <t>Mika</t>
  </si>
  <si>
    <t>166</t>
  </si>
  <si>
    <t>Bednář</t>
  </si>
  <si>
    <t>Zbyněk</t>
  </si>
  <si>
    <t>Jamné</t>
  </si>
  <si>
    <t>137</t>
  </si>
  <si>
    <t>Bedan</t>
  </si>
  <si>
    <t>Spešov</t>
  </si>
  <si>
    <t>104</t>
  </si>
  <si>
    <t>Vačkař</t>
  </si>
  <si>
    <t>Rostislav</t>
  </si>
  <si>
    <t>Katastrofa BV</t>
  </si>
  <si>
    <t>6</t>
  </si>
  <si>
    <t>Střelec</t>
  </si>
  <si>
    <t>R.E.M.Popice</t>
  </si>
  <si>
    <t>139</t>
  </si>
  <si>
    <t>Poláček</t>
  </si>
  <si>
    <t>AK Drnovice</t>
  </si>
  <si>
    <t>140</t>
  </si>
  <si>
    <t>Munster</t>
  </si>
  <si>
    <t>77</t>
  </si>
  <si>
    <t>Slavík</t>
  </si>
  <si>
    <t>Nikolčice</t>
  </si>
  <si>
    <t>1969</t>
  </si>
  <si>
    <t>199</t>
  </si>
  <si>
    <t>Studený</t>
  </si>
  <si>
    <t>Lubomír</t>
  </si>
  <si>
    <t>Ivančice</t>
  </si>
  <si>
    <t>19</t>
  </si>
  <si>
    <t>Kresta</t>
  </si>
  <si>
    <r>
      <t xml:space="preserve">ZETOR </t>
    </r>
    <r>
      <rPr>
        <sz val="9"/>
        <rFont val="Arial"/>
        <family val="2"/>
      </rPr>
      <t>BRNO</t>
    </r>
  </si>
  <si>
    <t>1965</t>
  </si>
  <si>
    <t>107</t>
  </si>
  <si>
    <t>Matějek</t>
  </si>
  <si>
    <r>
      <t xml:space="preserve">STS </t>
    </r>
    <r>
      <rPr>
        <sz val="9"/>
        <rFont val="Arial"/>
        <family val="2"/>
      </rPr>
      <t>Třeběh</t>
    </r>
  </si>
  <si>
    <t>49</t>
  </si>
  <si>
    <t>Pončík</t>
  </si>
  <si>
    <r>
      <t xml:space="preserve">TJ </t>
    </r>
    <r>
      <rPr>
        <sz val="9"/>
        <rFont val="Arial"/>
        <family val="2"/>
      </rPr>
      <t>P.Bavory</t>
    </r>
  </si>
  <si>
    <t>960</t>
  </si>
  <si>
    <t>Žák</t>
  </si>
  <si>
    <t>Ladislav</t>
  </si>
  <si>
    <t>945</t>
  </si>
  <si>
    <t>Matula</t>
  </si>
  <si>
    <t>Jaroslav</t>
  </si>
  <si>
    <t>54</t>
  </si>
  <si>
    <t>Soustružník</t>
  </si>
  <si>
    <t>86</t>
  </si>
  <si>
    <t>Špaček</t>
  </si>
  <si>
    <r>
      <t xml:space="preserve">AK </t>
    </r>
    <r>
      <rPr>
        <sz val="9"/>
        <rFont val="Arial"/>
        <family val="2"/>
      </rPr>
      <t>Tišnov</t>
    </r>
  </si>
  <si>
    <t>158</t>
  </si>
  <si>
    <t>Barbara</t>
  </si>
  <si>
    <t>Free Eagle</t>
  </si>
  <si>
    <t>75</t>
  </si>
  <si>
    <t>Halbrštat</t>
  </si>
  <si>
    <t>TK Znojmo</t>
  </si>
  <si>
    <t>142</t>
  </si>
  <si>
    <t>Odehnal</t>
  </si>
  <si>
    <t>Skalice n Svit</t>
  </si>
  <si>
    <t>48</t>
  </si>
  <si>
    <t>Horák</t>
  </si>
  <si>
    <t>1961</t>
  </si>
  <si>
    <t>MC</t>
  </si>
  <si>
    <t>607</t>
  </si>
  <si>
    <t>Kolínek</t>
  </si>
  <si>
    <t>František</t>
  </si>
  <si>
    <t>1956</t>
  </si>
  <si>
    <t>65</t>
  </si>
  <si>
    <t>Hubáček</t>
  </si>
  <si>
    <t>Luhačovice</t>
  </si>
  <si>
    <t>69</t>
  </si>
  <si>
    <t>Špacír</t>
  </si>
  <si>
    <t>Loko Břeclav</t>
  </si>
  <si>
    <t>1955</t>
  </si>
  <si>
    <t>114</t>
  </si>
  <si>
    <t>Suchý</t>
  </si>
  <si>
    <t>74</t>
  </si>
  <si>
    <t>Soukup</t>
  </si>
  <si>
    <t>Milan</t>
  </si>
  <si>
    <t>Milovice</t>
  </si>
  <si>
    <t>1964</t>
  </si>
  <si>
    <t>Orth</t>
  </si>
  <si>
    <t>Břeclav</t>
  </si>
  <si>
    <t>877</t>
  </si>
  <si>
    <t>Flandorfer</t>
  </si>
  <si>
    <t>KFC-Kleinenberg</t>
  </si>
  <si>
    <t>1962</t>
  </si>
  <si>
    <t>101</t>
  </si>
  <si>
    <t>Kunc</t>
  </si>
  <si>
    <t>LRS Vyškov</t>
  </si>
  <si>
    <t>1960</t>
  </si>
  <si>
    <t>22</t>
  </si>
  <si>
    <t>Smolík</t>
  </si>
  <si>
    <t>Antonín</t>
  </si>
  <si>
    <t>Hruš. u Brna</t>
  </si>
  <si>
    <t>1963</t>
  </si>
  <si>
    <t>258</t>
  </si>
  <si>
    <t>Schmid</t>
  </si>
  <si>
    <t>Robert</t>
  </si>
  <si>
    <t>63</t>
  </si>
  <si>
    <t>Ludvík</t>
  </si>
  <si>
    <t>Popocatepetl Znojmo</t>
  </si>
  <si>
    <t>1958</t>
  </si>
  <si>
    <t>141</t>
  </si>
  <si>
    <t>Patočka</t>
  </si>
  <si>
    <t>Dino</t>
  </si>
  <si>
    <t>670</t>
  </si>
  <si>
    <t>Krupar</t>
  </si>
  <si>
    <t>JmK</t>
  </si>
  <si>
    <t>12</t>
  </si>
  <si>
    <t>Řiháček</t>
  </si>
  <si>
    <t>1506</t>
  </si>
  <si>
    <t>Christian</t>
  </si>
  <si>
    <t>161</t>
  </si>
  <si>
    <t>Volavý</t>
  </si>
  <si>
    <r>
      <t xml:space="preserve">Fiton </t>
    </r>
    <r>
      <rPr>
        <sz val="9"/>
        <rFont val="Arial"/>
        <family val="2"/>
      </rPr>
      <t>line</t>
    </r>
  </si>
  <si>
    <t>330</t>
  </si>
  <si>
    <t>Sobotka</t>
  </si>
  <si>
    <t>Mor.Nová Ves</t>
  </si>
  <si>
    <t>135</t>
  </si>
  <si>
    <t>Tříska</t>
  </si>
  <si>
    <t>nezařaezn</t>
  </si>
  <si>
    <t>183</t>
  </si>
  <si>
    <t>Rozsypal</t>
  </si>
  <si>
    <t>SK Krumvíř</t>
  </si>
  <si>
    <t>1959</t>
  </si>
  <si>
    <t>172</t>
  </si>
  <si>
    <t>Köchl</t>
  </si>
  <si>
    <t>1957</t>
  </si>
  <si>
    <t>187</t>
  </si>
  <si>
    <t>Antos</t>
  </si>
  <si>
    <t>Helmut</t>
  </si>
  <si>
    <t>200</t>
  </si>
  <si>
    <t>Lach</t>
  </si>
  <si>
    <t>Thomas</t>
  </si>
  <si>
    <t>Wien</t>
  </si>
  <si>
    <t>16</t>
  </si>
  <si>
    <t>Mejzlík</t>
  </si>
  <si>
    <r>
      <t>TJ SOKOL</t>
    </r>
    <r>
      <rPr>
        <sz val="9"/>
        <rFont val="Arial"/>
        <family val="2"/>
      </rPr>
      <t>Třebíč</t>
    </r>
  </si>
  <si>
    <t>177</t>
  </si>
  <si>
    <t>Jarmila</t>
  </si>
  <si>
    <t>1259</t>
  </si>
  <si>
    <t>Crhák</t>
  </si>
  <si>
    <t>Luděk</t>
  </si>
  <si>
    <t>J-Elita</t>
  </si>
  <si>
    <t>5</t>
  </si>
  <si>
    <t>Dražan</t>
  </si>
  <si>
    <t>Univerzita Obra</t>
  </si>
  <si>
    <t>89</t>
  </si>
  <si>
    <t>1115</t>
  </si>
  <si>
    <t>Rötzer</t>
  </si>
  <si>
    <t>97</t>
  </si>
  <si>
    <t>Koreš</t>
  </si>
  <si>
    <t>Arnošt</t>
  </si>
  <si>
    <t>1950</t>
  </si>
  <si>
    <t>189</t>
  </si>
  <si>
    <t>Gruber</t>
  </si>
  <si>
    <t>Erich</t>
  </si>
  <si>
    <t>1954</t>
  </si>
  <si>
    <t>40</t>
  </si>
  <si>
    <t>Bobek</t>
  </si>
  <si>
    <r>
      <t xml:space="preserve">TJ </t>
    </r>
    <r>
      <rPr>
        <sz val="9"/>
        <rFont val="Arial"/>
        <family val="2"/>
      </rPr>
      <t>Znojmo</t>
    </r>
  </si>
  <si>
    <t>1949</t>
  </si>
  <si>
    <t>169</t>
  </si>
  <si>
    <t>Brtník</t>
  </si>
  <si>
    <t>Orel Obřany</t>
  </si>
  <si>
    <t>1952</t>
  </si>
  <si>
    <t>154</t>
  </si>
  <si>
    <t>Hanák</t>
  </si>
  <si>
    <t>Albín</t>
  </si>
  <si>
    <t>AC Mor.Slavia</t>
  </si>
  <si>
    <t>1951</t>
  </si>
  <si>
    <t>144</t>
  </si>
  <si>
    <t>Lorenz sen.</t>
  </si>
  <si>
    <t>83</t>
  </si>
  <si>
    <t>Stráník</t>
  </si>
  <si>
    <t>Aleš</t>
  </si>
  <si>
    <t>59</t>
  </si>
  <si>
    <t>Karas</t>
  </si>
  <si>
    <t>Vk Hodonín</t>
  </si>
  <si>
    <t>1945</t>
  </si>
  <si>
    <t>103</t>
  </si>
  <si>
    <t>Kříž</t>
  </si>
  <si>
    <t>Balck Ice</t>
  </si>
  <si>
    <t>1953</t>
  </si>
  <si>
    <t>108</t>
  </si>
  <si>
    <t>Kubíček</t>
  </si>
  <si>
    <t>Relax DEPO</t>
  </si>
  <si>
    <t>1946</t>
  </si>
  <si>
    <t>24</t>
  </si>
  <si>
    <t>Kopeček</t>
  </si>
  <si>
    <r>
      <t xml:space="preserve">AC </t>
    </r>
    <r>
      <rPr>
        <sz val="9"/>
        <rFont val="Arial"/>
        <family val="2"/>
      </rPr>
      <t>Mor.Slavia</t>
    </r>
  </si>
  <si>
    <t>133</t>
  </si>
  <si>
    <t>Kovařík</t>
  </si>
  <si>
    <t>163</t>
  </si>
  <si>
    <t>Stříbrný</t>
  </si>
  <si>
    <t>2</t>
  </si>
  <si>
    <t>Steiner</t>
  </si>
  <si>
    <t>1948</t>
  </si>
  <si>
    <t>120</t>
  </si>
  <si>
    <t>Kaše</t>
  </si>
  <si>
    <t>CBO Brno</t>
  </si>
  <si>
    <t>2121</t>
  </si>
  <si>
    <t>250</t>
  </si>
  <si>
    <t>Pfeiffer</t>
  </si>
  <si>
    <t>1947</t>
  </si>
  <si>
    <t>147</t>
  </si>
  <si>
    <t>Vévodová</t>
  </si>
  <si>
    <t>Martina</t>
  </si>
  <si>
    <t>1990</t>
  </si>
  <si>
    <t>ŽA</t>
  </si>
  <si>
    <t>125</t>
  </si>
  <si>
    <t>Zádrapová</t>
  </si>
  <si>
    <t>Karolína</t>
  </si>
  <si>
    <t>182</t>
  </si>
  <si>
    <t>Vejrostová</t>
  </si>
  <si>
    <t>Hana</t>
  </si>
  <si>
    <t>Lukovany</t>
  </si>
  <si>
    <t>138</t>
  </si>
  <si>
    <t>Poláčková</t>
  </si>
  <si>
    <t>Pavlína</t>
  </si>
  <si>
    <t>66</t>
  </si>
  <si>
    <t>Michálková</t>
  </si>
  <si>
    <t>Renata</t>
  </si>
  <si>
    <t>Hodonín</t>
  </si>
  <si>
    <t>116</t>
  </si>
  <si>
    <t>Dřímalová</t>
  </si>
  <si>
    <t>TJ Liga 100</t>
  </si>
  <si>
    <t>1989</t>
  </si>
  <si>
    <t>888</t>
  </si>
  <si>
    <t>Venerová</t>
  </si>
  <si>
    <t>Lenka</t>
  </si>
  <si>
    <r>
      <t xml:space="preserve">TS </t>
    </r>
    <r>
      <rPr>
        <sz val="9"/>
        <rFont val="Arial"/>
        <family val="2"/>
      </rPr>
      <t>Brno</t>
    </r>
  </si>
  <si>
    <t>3111</t>
  </si>
  <si>
    <t>Válková</t>
  </si>
  <si>
    <t>Petra</t>
  </si>
  <si>
    <t>1143</t>
  </si>
  <si>
    <t>Crháková</t>
  </si>
  <si>
    <t>Eva</t>
  </si>
  <si>
    <t>130</t>
  </si>
  <si>
    <t>Slavíková</t>
  </si>
  <si>
    <t>35</t>
  </si>
  <si>
    <t>Šitková</t>
  </si>
  <si>
    <t>Terezie</t>
  </si>
  <si>
    <t>610</t>
  </si>
  <si>
    <t>Zagorová</t>
  </si>
  <si>
    <t>Marie</t>
  </si>
  <si>
    <t>680</t>
  </si>
  <si>
    <t>Pluháčková</t>
  </si>
  <si>
    <r>
      <t xml:space="preserve">AC </t>
    </r>
    <r>
      <rPr>
        <sz val="9"/>
        <rFont val="Arial"/>
        <family val="2"/>
      </rPr>
      <t>Senetářov</t>
    </r>
  </si>
  <si>
    <t>194</t>
  </si>
  <si>
    <t>Hýblová</t>
  </si>
  <si>
    <t>Monika</t>
  </si>
  <si>
    <t>Hrušovany Brno</t>
  </si>
  <si>
    <t>32</t>
  </si>
  <si>
    <t>Pavloušková</t>
  </si>
  <si>
    <t>Jana</t>
  </si>
  <si>
    <t>153</t>
  </si>
  <si>
    <t>Mráčková</t>
  </si>
  <si>
    <t>Adéla</t>
  </si>
  <si>
    <t>36</t>
  </si>
  <si>
    <t>Steinerová</t>
  </si>
  <si>
    <t>Klára</t>
  </si>
  <si>
    <t>58</t>
  </si>
  <si>
    <t>Janků</t>
  </si>
  <si>
    <t>Kateřina</t>
  </si>
  <si>
    <t>176</t>
  </si>
  <si>
    <t>Maléřová</t>
  </si>
  <si>
    <t>Magdaléna</t>
  </si>
  <si>
    <t>Studenka</t>
  </si>
  <si>
    <t>1991</t>
  </si>
  <si>
    <t>175</t>
  </si>
  <si>
    <t>Kraus</t>
  </si>
  <si>
    <t>Jeniffer</t>
  </si>
  <si>
    <t>29</t>
  </si>
  <si>
    <t>Jančaříková</t>
  </si>
  <si>
    <t>ŽB</t>
  </si>
  <si>
    <t>70</t>
  </si>
  <si>
    <t>Doubková</t>
  </si>
  <si>
    <t>37</t>
  </si>
  <si>
    <t>Hanáková</t>
  </si>
  <si>
    <t>Miroslava</t>
  </si>
  <si>
    <t>TJ Sok.Bučovice</t>
  </si>
  <si>
    <t>53</t>
  </si>
  <si>
    <t>Topinková</t>
  </si>
  <si>
    <t>44</t>
  </si>
  <si>
    <t>Mullerova</t>
  </si>
  <si>
    <t>126</t>
  </si>
  <si>
    <t>Hynštová</t>
  </si>
  <si>
    <t>584</t>
  </si>
  <si>
    <t>Matulová</t>
  </si>
  <si>
    <t>131</t>
  </si>
  <si>
    <t>Hyláková</t>
  </si>
  <si>
    <t>Dana</t>
  </si>
  <si>
    <t>30</t>
  </si>
  <si>
    <t>Vávrová</t>
  </si>
  <si>
    <t>Anna</t>
  </si>
  <si>
    <t>162</t>
  </si>
  <si>
    <t>Volavá</t>
  </si>
  <si>
    <t>Ivana</t>
  </si>
  <si>
    <t>Fit Online</t>
  </si>
  <si>
    <t>98</t>
  </si>
  <si>
    <t>Mahelová</t>
  </si>
  <si>
    <t>Jitka</t>
  </si>
  <si>
    <t>STS Třeběh</t>
  </si>
  <si>
    <t>1111</t>
  </si>
  <si>
    <t>Dokoupilová</t>
  </si>
  <si>
    <t>Markéta</t>
  </si>
  <si>
    <t>111</t>
  </si>
  <si>
    <t>Obrdlíková</t>
  </si>
  <si>
    <t>Jolana</t>
  </si>
  <si>
    <r>
      <t xml:space="preserve">Ac </t>
    </r>
    <r>
      <rPr>
        <sz val="9"/>
        <rFont val="Arial"/>
        <family val="2"/>
      </rPr>
      <t>Mor.Slavia</t>
    </r>
  </si>
  <si>
    <t>119</t>
  </si>
  <si>
    <t>Kašová</t>
  </si>
  <si>
    <t>Barnex Sport</t>
  </si>
  <si>
    <t>150</t>
  </si>
  <si>
    <t>Dvořáková</t>
  </si>
  <si>
    <t>Prostějov</t>
  </si>
  <si>
    <t>51</t>
  </si>
  <si>
    <t>Horáčková</t>
  </si>
  <si>
    <t>Pavla</t>
  </si>
  <si>
    <t>33</t>
  </si>
  <si>
    <t>Dočkalová</t>
  </si>
  <si>
    <t>Věra</t>
  </si>
  <si>
    <t>HZS JMK</t>
  </si>
  <si>
    <t>134</t>
  </si>
  <si>
    <t>Slabáková</t>
  </si>
  <si>
    <t>AK Olymp</t>
  </si>
  <si>
    <t>68</t>
  </si>
  <si>
    <t>Špacírová</t>
  </si>
  <si>
    <t>Danuše</t>
  </si>
  <si>
    <t>Olomouc</t>
  </si>
  <si>
    <t>640</t>
  </si>
  <si>
    <r>
      <t>Mullner-Rieder</t>
    </r>
    <r>
      <rPr>
        <sz val="9"/>
        <rFont val="Arial"/>
        <family val="2"/>
      </rPr>
      <t xml:space="preserve"> Sabina</t>
    </r>
  </si>
  <si>
    <t>85</t>
  </si>
  <si>
    <t>Hortová</t>
  </si>
  <si>
    <t>Michaela</t>
  </si>
  <si>
    <t>Třeběh</t>
  </si>
  <si>
    <t>121</t>
  </si>
  <si>
    <t>Hrubešová</t>
  </si>
  <si>
    <t>Dita</t>
  </si>
  <si>
    <t>31</t>
  </si>
  <si>
    <t>Podmelová</t>
  </si>
  <si>
    <t>Vilma</t>
  </si>
  <si>
    <t>650</t>
  </si>
  <si>
    <t>Tománková</t>
  </si>
  <si>
    <t>Stanislava</t>
  </si>
  <si>
    <t>38</t>
  </si>
  <si>
    <t>Budinská</t>
  </si>
  <si>
    <t>82</t>
  </si>
  <si>
    <t>Krejcmková</t>
  </si>
  <si>
    <t>Sv.Kateřina</t>
  </si>
  <si>
    <t>195</t>
  </si>
  <si>
    <t>Obrátilová</t>
  </si>
  <si>
    <t>Naďa</t>
  </si>
  <si>
    <t>60</t>
  </si>
  <si>
    <t>Kociánová</t>
  </si>
  <si>
    <t>720</t>
  </si>
  <si>
    <t>Cupalová</t>
  </si>
  <si>
    <t>SK Bučovice</t>
  </si>
  <si>
    <t>100</t>
  </si>
  <si>
    <t>Holíková</t>
  </si>
  <si>
    <t>Ida</t>
  </si>
  <si>
    <t>Znojem.Běhání</t>
  </si>
  <si>
    <t>Floriánová</t>
  </si>
  <si>
    <t>Veronika</t>
  </si>
  <si>
    <t>AP Brno</t>
  </si>
  <si>
    <t>34</t>
  </si>
  <si>
    <t>Koubkova</t>
  </si>
  <si>
    <t>RWE</t>
  </si>
  <si>
    <t>Výsledky – absolutní</t>
  </si>
  <si>
    <t xml:space="preserve">Ztráta min. </t>
  </si>
  <si>
    <t xml:space="preserve">Ztráta m. </t>
  </si>
  <si>
    <t>Startovní listina</t>
  </si>
  <si>
    <t>5.z. ZBP – 20.12.2014  „Předvánoční běh pod Pálavou“</t>
  </si>
  <si>
    <t>Zadávací tabulka závodníků hlavní závod</t>
  </si>
  <si>
    <t>Počasí:</t>
  </si>
  <si>
    <t>jasno, studený vítr, mokrá trať</t>
  </si>
  <si>
    <t>Teplota:</t>
  </si>
  <si>
    <t>10° C</t>
  </si>
  <si>
    <t>Poř.kat.</t>
  </si>
  <si>
    <t>ABS. Poř.</t>
  </si>
  <si>
    <t>počet záv.</t>
  </si>
  <si>
    <t>Jihomoravský Kr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</si>
  <si>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</si>
  <si>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</si>
  <si>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</si>
  <si>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</si>
  <si>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</si>
  <si>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</si>
  <si>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</si>
  <si>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</si>
  <si>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</si>
  <si>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</si>
  <si>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</si>
  <si>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2014 závod</t>
  </si>
  <si>
    <t>Muži do 39:</t>
  </si>
  <si>
    <t>(RN 1975 a mladší)</t>
  </si>
  <si>
    <t>MA</t>
  </si>
  <si>
    <t>Muži 40 – 49:</t>
  </si>
  <si>
    <t>(RN 1974 – 1965)</t>
  </si>
  <si>
    <t>MB</t>
  </si>
  <si>
    <t>Muži 50 – 59:</t>
  </si>
  <si>
    <t>(RN 1964 – 1955)</t>
  </si>
  <si>
    <t xml:space="preserve">Muži nad 60: </t>
  </si>
  <si>
    <t>(RN 1954 a méně)</t>
  </si>
  <si>
    <t>MD</t>
  </si>
  <si>
    <t>Ženy do 34</t>
  </si>
  <si>
    <t>(RN 1980 a mladší)</t>
  </si>
  <si>
    <t>Ženy nad 35</t>
  </si>
  <si>
    <t>(RN 1979 a méně)</t>
  </si>
  <si>
    <t>Rozsah kategorií ZBP 2014/2015</t>
  </si>
  <si>
    <t>Body ZBP podle pořadí</t>
  </si>
  <si>
    <t>27.26</t>
  </si>
  <si>
    <t>27.43</t>
  </si>
  <si>
    <t>28.17</t>
  </si>
  <si>
    <t>28.29</t>
  </si>
  <si>
    <t>28.58</t>
  </si>
  <si>
    <t>29.00</t>
  </si>
  <si>
    <t>29.44</t>
  </si>
  <si>
    <t>29.56</t>
  </si>
  <si>
    <t>30.13</t>
  </si>
  <si>
    <t>30.44</t>
  </si>
  <si>
    <t>31.21</t>
  </si>
  <si>
    <t>31.50</t>
  </si>
  <si>
    <t>32.13</t>
  </si>
  <si>
    <t>32.16</t>
  </si>
  <si>
    <t>32.21</t>
  </si>
  <si>
    <t>32.51</t>
  </si>
  <si>
    <t>33.04</t>
  </si>
  <si>
    <t>33.22</t>
  </si>
  <si>
    <t>33.34</t>
  </si>
  <si>
    <t>33.43</t>
  </si>
  <si>
    <t>33.52</t>
  </si>
  <si>
    <t>34.05</t>
  </si>
  <si>
    <t>34.09</t>
  </si>
  <si>
    <t>34.13</t>
  </si>
  <si>
    <t>34.16</t>
  </si>
  <si>
    <t>34.27</t>
  </si>
  <si>
    <t>34.47</t>
  </si>
  <si>
    <t>35.01</t>
  </si>
  <si>
    <t>35.18</t>
  </si>
  <si>
    <t>35.32</t>
  </si>
  <si>
    <t>35.38</t>
  </si>
  <si>
    <t>35.47</t>
  </si>
  <si>
    <t>35.52</t>
  </si>
  <si>
    <t>36.24</t>
  </si>
  <si>
    <t>37.03</t>
  </si>
  <si>
    <t>37.23</t>
  </si>
  <si>
    <t>37.39</t>
  </si>
  <si>
    <t>37.45</t>
  </si>
  <si>
    <t>37.54</t>
  </si>
  <si>
    <t>38.24</t>
  </si>
  <si>
    <t>38.40</t>
  </si>
  <si>
    <t>39.40</t>
  </si>
  <si>
    <t>39.51</t>
  </si>
  <si>
    <t>40.07</t>
  </si>
  <si>
    <t>40.22</t>
  </si>
  <si>
    <t>40.30</t>
  </si>
  <si>
    <t>40.37</t>
  </si>
  <si>
    <t>41.20</t>
  </si>
  <si>
    <t>41.22</t>
  </si>
  <si>
    <t>45.01</t>
  </si>
  <si>
    <t>45.03</t>
  </si>
  <si>
    <t>46.13</t>
  </si>
  <si>
    <t>47.57</t>
  </si>
  <si>
    <t>57.29</t>
  </si>
  <si>
    <t>99.99</t>
  </si>
  <si>
    <t>j</t>
  </si>
  <si>
    <t>ž</t>
  </si>
  <si>
    <t>911</t>
  </si>
  <si>
    <t>Vyskočil</t>
  </si>
  <si>
    <t>RKB Blansko</t>
  </si>
  <si>
    <t>2000</t>
  </si>
  <si>
    <t>14</t>
  </si>
  <si>
    <t>TS Brno</t>
  </si>
  <si>
    <t>17</t>
  </si>
  <si>
    <t>18</t>
  </si>
  <si>
    <t>11</t>
  </si>
  <si>
    <t>47</t>
  </si>
  <si>
    <t>15</t>
  </si>
  <si>
    <t>ž35</t>
  </si>
  <si>
    <t>1872</t>
  </si>
  <si>
    <t>Ac Mor.Slavia</t>
  </si>
  <si>
    <t>28</t>
  </si>
  <si>
    <t>ž45</t>
  </si>
  <si>
    <t>20</t>
  </si>
  <si>
    <t>42</t>
  </si>
  <si>
    <t>45</t>
  </si>
  <si>
    <t>ž55</t>
  </si>
  <si>
    <t>46</t>
  </si>
  <si>
    <t>52</t>
  </si>
  <si>
    <t>79</t>
  </si>
  <si>
    <t>Haberland</t>
  </si>
  <si>
    <t>SK Brno</t>
  </si>
  <si>
    <t>1942</t>
  </si>
  <si>
    <t>m70</t>
  </si>
  <si>
    <t>93</t>
  </si>
  <si>
    <t>Bubeník</t>
  </si>
  <si>
    <t>1944</t>
  </si>
  <si>
    <t>73</t>
  </si>
  <si>
    <t>Maixner</t>
  </si>
  <si>
    <t>Tišnov</t>
  </si>
  <si>
    <t>1941</t>
  </si>
  <si>
    <t>817</t>
  </si>
  <si>
    <t>Tomíček</t>
  </si>
  <si>
    <t>Jindřich</t>
  </si>
  <si>
    <t>Orel H.Moštěnic</t>
  </si>
  <si>
    <t>1939</t>
  </si>
  <si>
    <t>43</t>
  </si>
  <si>
    <t>1133</t>
  </si>
  <si>
    <t>Holý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</si>
</sst>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  <numFmt numFmtId="171" formatCode="[HH]:MM:SS"/>
  </numFmts>
  <fonts count="33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sz val="13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9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>
      <alignment/>
      <protection/>
    </xf>
  </cellStyleXfs>
  <cellXfs count="13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right" vertical="top"/>
    </xf>
    <xf numFmtId="164" fontId="3" fillId="2" borderId="0" xfId="0" applyFont="1" applyFill="1" applyAlignment="1">
      <alignment/>
    </xf>
    <xf numFmtId="164" fontId="0" fillId="2" borderId="0" xfId="0" applyFill="1" applyAlignment="1">
      <alignment horizontal="right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 horizontal="right"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4" fillId="3" borderId="0" xfId="0" applyFont="1" applyFill="1" applyAlignment="1">
      <alignment/>
    </xf>
    <xf numFmtId="164" fontId="4" fillId="3" borderId="0" xfId="0" applyFont="1" applyFill="1" applyAlignment="1">
      <alignment horizontal="right"/>
    </xf>
    <xf numFmtId="164" fontId="6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Alignment="1">
      <alignment vertical="top"/>
    </xf>
    <xf numFmtId="164" fontId="7" fillId="4" borderId="2" xfId="0" applyFont="1" applyFill="1" applyBorder="1" applyAlignment="1">
      <alignment/>
    </xf>
    <xf numFmtId="164" fontId="0" fillId="4" borderId="3" xfId="0" applyFill="1" applyBorder="1" applyAlignment="1">
      <alignment horizontal="right"/>
    </xf>
    <xf numFmtId="164" fontId="7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8" fillId="4" borderId="3" xfId="0" applyNumberFormat="1" applyFont="1" applyFill="1" applyBorder="1" applyAlignment="1">
      <alignment horizontal="right"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7" fillId="0" borderId="5" xfId="0" applyFont="1" applyBorder="1" applyAlignment="1">
      <alignment/>
    </xf>
    <xf numFmtId="164" fontId="9" fillId="3" borderId="5" xfId="0" applyFont="1" applyFill="1" applyBorder="1" applyAlignment="1">
      <alignment horizontal="right"/>
    </xf>
    <xf numFmtId="164" fontId="10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1" fillId="3" borderId="5" xfId="0" applyFont="1" applyFill="1" applyBorder="1" applyAlignment="1">
      <alignment horizontal="center"/>
    </xf>
    <xf numFmtId="164" fontId="11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9" fillId="0" borderId="5" xfId="0" applyFont="1" applyBorder="1" applyAlignment="1">
      <alignment horizontal="right"/>
    </xf>
    <xf numFmtId="164" fontId="10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7" fillId="0" borderId="5" xfId="0" applyFont="1" applyBorder="1" applyAlignment="1">
      <alignment horizontal="right"/>
    </xf>
    <xf numFmtId="167" fontId="1" fillId="0" borderId="5" xfId="0" applyNumberFormat="1" applyFont="1" applyBorder="1" applyAlignment="1">
      <alignment horizontal="right" wrapText="1"/>
    </xf>
    <xf numFmtId="166" fontId="0" fillId="0" borderId="5" xfId="0" applyNumberFormat="1" applyBorder="1" applyAlignment="1">
      <alignment/>
    </xf>
    <xf numFmtId="166" fontId="0" fillId="0" borderId="5" xfId="0" applyNumberFormat="1" applyFont="1" applyBorder="1" applyAlignment="1">
      <alignment horizontal="right"/>
    </xf>
    <xf numFmtId="164" fontId="4" fillId="2" borderId="0" xfId="0" applyNumberFormat="1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3" fillId="2" borderId="0" xfId="0" applyFont="1" applyFill="1" applyAlignment="1">
      <alignment horizontal="right"/>
    </xf>
    <xf numFmtId="164" fontId="1" fillId="0" borderId="5" xfId="0" applyNumberFormat="1" applyFont="1" applyBorder="1" applyAlignment="1">
      <alignment horizontal="right" wrapText="1"/>
    </xf>
    <xf numFmtId="164" fontId="4" fillId="2" borderId="0" xfId="0" applyFont="1" applyFill="1" applyAlignment="1">
      <alignment horizontal="right"/>
    </xf>
    <xf numFmtId="164" fontId="7" fillId="3" borderId="0" xfId="0" applyFont="1" applyFill="1" applyAlignment="1">
      <alignment horizontal="right"/>
    </xf>
    <xf numFmtId="164" fontId="15" fillId="0" borderId="5" xfId="0" applyNumberFormat="1" applyFont="1" applyBorder="1" applyAlignment="1">
      <alignment horizontal="right"/>
    </xf>
    <xf numFmtId="164" fontId="16" fillId="0" borderId="5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3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6" fillId="0" borderId="0" xfId="0" applyFont="1" applyAlignment="1">
      <alignment/>
    </xf>
    <xf numFmtId="164" fontId="5" fillId="6" borderId="0" xfId="0" applyFont="1" applyFill="1" applyAlignment="1">
      <alignment/>
    </xf>
    <xf numFmtId="164" fontId="0" fillId="6" borderId="0" xfId="0" applyFill="1" applyAlignment="1">
      <alignment/>
    </xf>
    <xf numFmtId="164" fontId="18" fillId="6" borderId="0" xfId="0" applyFont="1" applyFill="1" applyAlignment="1">
      <alignment horizontal="right"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2" fillId="8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7" fillId="9" borderId="5" xfId="0" applyFont="1" applyFill="1" applyBorder="1" applyAlignment="1">
      <alignment/>
    </xf>
    <xf numFmtId="164" fontId="9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1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4" fillId="9" borderId="5" xfId="0" applyFont="1" applyFill="1" applyBorder="1" applyAlignment="1">
      <alignment/>
    </xf>
    <xf numFmtId="164" fontId="7" fillId="10" borderId="5" xfId="0" applyFont="1" applyFill="1" applyBorder="1" applyAlignment="1">
      <alignment/>
    </xf>
    <xf numFmtId="164" fontId="9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1" fillId="10" borderId="5" xfId="0" applyFont="1" applyFill="1" applyBorder="1" applyAlignment="1">
      <alignment horizontal="right"/>
    </xf>
    <xf numFmtId="166" fontId="0" fillId="10" borderId="5" xfId="0" applyNumberFormat="1" applyFont="1" applyFill="1" applyBorder="1" applyAlignment="1">
      <alignment/>
    </xf>
    <xf numFmtId="164" fontId="4" fillId="10" borderId="5" xfId="0" applyFont="1" applyFill="1" applyBorder="1" applyAlignment="1">
      <alignment/>
    </xf>
    <xf numFmtId="164" fontId="19" fillId="0" borderId="0" xfId="0" applyFont="1" applyAlignment="1">
      <alignment wrapText="1"/>
    </xf>
    <xf numFmtId="164" fontId="5" fillId="6" borderId="1" xfId="0" applyFont="1" applyFill="1" applyBorder="1" applyAlignment="1">
      <alignment horizontal="right" wrapText="1"/>
    </xf>
    <xf numFmtId="164" fontId="5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0" fillId="0" borderId="5" xfId="0" applyFont="1" applyBorder="1" applyAlignment="1">
      <alignment/>
    </xf>
    <xf numFmtId="168" fontId="10" fillId="0" borderId="5" xfId="0" applyNumberFormat="1" applyFont="1" applyBorder="1" applyAlignment="1">
      <alignment/>
    </xf>
    <xf numFmtId="164" fontId="21" fillId="6" borderId="5" xfId="0" applyFont="1" applyFill="1" applyBorder="1" applyAlignment="1">
      <alignment/>
    </xf>
    <xf numFmtId="164" fontId="22" fillId="6" borderId="5" xfId="0" applyFont="1" applyFill="1" applyBorder="1" applyAlignment="1">
      <alignment horizontal="right"/>
    </xf>
    <xf numFmtId="164" fontId="22" fillId="0" borderId="5" xfId="0" applyFont="1" applyBorder="1" applyAlignment="1">
      <alignment/>
    </xf>
    <xf numFmtId="164" fontId="22" fillId="0" borderId="5" xfId="0" applyFont="1" applyBorder="1" applyAlignment="1">
      <alignment horizontal="left"/>
    </xf>
    <xf numFmtId="164" fontId="22" fillId="0" borderId="5" xfId="0" applyFont="1" applyBorder="1" applyAlignment="1">
      <alignment horizontal="right"/>
    </xf>
    <xf numFmtId="164" fontId="22" fillId="6" borderId="5" xfId="0" applyFont="1" applyFill="1" applyBorder="1" applyAlignment="1">
      <alignment horizontal="left"/>
    </xf>
    <xf numFmtId="164" fontId="23" fillId="6" borderId="0" xfId="0" applyFont="1" applyFill="1" applyAlignment="1">
      <alignment horizontal="left"/>
    </xf>
    <xf numFmtId="164" fontId="25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5" fillId="11" borderId="0" xfId="0" applyFont="1" applyFill="1" applyAlignment="1">
      <alignment/>
    </xf>
    <xf numFmtId="164" fontId="26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9" fontId="27" fillId="12" borderId="1" xfId="0" applyNumberFormat="1" applyFont="1" applyFill="1" applyBorder="1" applyAlignment="1">
      <alignment horizontal="center" vertical="center"/>
    </xf>
    <xf numFmtId="164" fontId="28" fillId="0" borderId="0" xfId="0" applyFont="1" applyAlignment="1">
      <alignment wrapText="1"/>
    </xf>
    <xf numFmtId="170" fontId="29" fillId="0" borderId="0" xfId="0" applyNumberFormat="1" applyFont="1" applyAlignment="1">
      <alignment horizontal="center"/>
    </xf>
    <xf numFmtId="164" fontId="29" fillId="0" borderId="5" xfId="0" applyFont="1" applyBorder="1" applyAlignment="1">
      <alignment/>
    </xf>
    <xf numFmtId="166" fontId="29" fillId="0" borderId="5" xfId="0" applyNumberFormat="1" applyFont="1" applyBorder="1" applyAlignment="1">
      <alignment/>
    </xf>
    <xf numFmtId="169" fontId="30" fillId="12" borderId="1" xfId="0" applyNumberFormat="1" applyFont="1" applyFill="1" applyBorder="1" applyAlignment="1">
      <alignment horizontal="center" vertical="center"/>
    </xf>
    <xf numFmtId="169" fontId="31" fillId="12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/>
    </xf>
    <xf numFmtId="169" fontId="27" fillId="0" borderId="1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64" fontId="12" fillId="0" borderId="7" xfId="0" applyNumberFormat="1" applyFont="1" applyFill="1" applyBorder="1" applyAlignment="1" applyProtection="1">
      <alignment horizontal="left" vertical="top" indent="1"/>
      <protection/>
    </xf>
    <xf numFmtId="164" fontId="12" fillId="0" borderId="0" xfId="0" applyNumberFormat="1" applyFont="1" applyFill="1" applyBorder="1" applyAlignment="1" applyProtection="1">
      <alignment horizontal="left" vertical="top" indent="1"/>
      <protection/>
    </xf>
    <xf numFmtId="166" fontId="0" fillId="0" borderId="0" xfId="0" applyNumberFormat="1" applyAlignment="1">
      <alignment/>
    </xf>
    <xf numFmtId="164" fontId="12" fillId="0" borderId="0" xfId="0" applyNumberFormat="1" applyFont="1" applyFill="1" applyBorder="1" applyAlignment="1" applyProtection="1">
      <alignment horizontal="justify" vertical="top"/>
      <protection/>
    </xf>
    <xf numFmtId="164" fontId="32" fillId="0" borderId="0" xfId="0" applyNumberFormat="1" applyFont="1" applyFill="1" applyBorder="1" applyAlignment="1" applyProtection="1">
      <alignment horizontal="left" vertical="top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64" fontId="12" fillId="0" borderId="0" xfId="0" applyNumberFormat="1" applyFont="1" applyFill="1" applyBorder="1" applyAlignment="1" applyProtection="1">
      <alignment horizontal="center" vertical="top"/>
      <protection/>
    </xf>
    <xf numFmtId="164" fontId="32" fillId="0" borderId="0" xfId="0" applyNumberFormat="1" applyFont="1" applyFill="1" applyBorder="1" applyAlignment="1" applyProtection="1">
      <alignment horizontal="left" vertical="top" indent="1"/>
      <protection/>
    </xf>
    <xf numFmtId="164" fontId="12" fillId="0" borderId="0" xfId="0" applyNumberFormat="1" applyFont="1" applyFill="1" applyBorder="1" applyAlignment="1" applyProtection="1">
      <alignment horizontal="left" vertical="top" indent="2"/>
      <protection/>
    </xf>
    <xf numFmtId="164" fontId="12" fillId="0" borderId="7" xfId="0" applyNumberFormat="1" applyFont="1" applyFill="1" applyBorder="1" applyAlignment="1" applyProtection="1">
      <alignment horizontal="justify" vertical="top"/>
      <protection/>
    </xf>
    <xf numFmtId="164" fontId="32" fillId="0" borderId="7" xfId="0" applyNumberFormat="1" applyFont="1" applyFill="1" applyBorder="1" applyAlignment="1" applyProtection="1">
      <alignment horizontal="left" vertical="top"/>
      <protection/>
    </xf>
    <xf numFmtId="164" fontId="12" fillId="0" borderId="7" xfId="0" applyNumberFormat="1" applyFont="1" applyFill="1" applyBorder="1" applyAlignment="1" applyProtection="1">
      <alignment horizontal="left" vertical="top"/>
      <protection/>
    </xf>
    <xf numFmtId="164" fontId="12" fillId="0" borderId="7" xfId="0" applyNumberFormat="1" applyFont="1" applyFill="1" applyBorder="1" applyAlignment="1" applyProtection="1">
      <alignment horizontal="center" vertical="top"/>
      <protection/>
    </xf>
    <xf numFmtId="164" fontId="32" fillId="0" borderId="7" xfId="0" applyNumberFormat="1" applyFont="1" applyFill="1" applyBorder="1" applyAlignment="1" applyProtection="1">
      <alignment horizontal="left" vertical="top" indent="1"/>
      <protection/>
    </xf>
    <xf numFmtId="164" fontId="12" fillId="0" borderId="7" xfId="0" applyNumberFormat="1" applyFont="1" applyFill="1" applyBorder="1" applyAlignment="1" applyProtection="1">
      <alignment horizontal="left" vertical="top" indent="2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view="pageBreakPreview" zoomScaleNormal="90" zoomScaleSheetLayoutView="100" workbookViewId="0" topLeftCell="A1">
      <pane xSplit="11" ySplit="4" topLeftCell="L29" activePane="bottomRight" state="frozen"/>
      <selection pane="topLeft" activeCell="A1" sqref="A1"/>
      <selection pane="topRight" activeCell="L1" sqref="L1"/>
      <selection pane="bottomLeft" activeCell="A29" sqref="A29"/>
      <selection pane="bottomRight" activeCell="E86" sqref="E86"/>
    </sheetView>
  </sheetViews>
  <sheetFormatPr defaultColWidth="9.00390625" defaultRowHeight="12.75"/>
  <cols>
    <col min="1" max="1" width="6.25390625" style="0" customWidth="1"/>
    <col min="2" max="2" width="5.375" style="1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2" customWidth="1"/>
    <col min="7" max="7" width="6.75390625" style="2" customWidth="1"/>
    <col min="8" max="8" width="7.25390625" style="2" customWidth="1"/>
    <col min="9" max="9" width="8.25390625" style="1" customWidth="1"/>
    <col min="10" max="10" width="5.50390625" style="0" customWidth="1"/>
    <col min="11" max="11" width="7.375" style="0" customWidth="1"/>
    <col min="252" max="16384" width="11.625" style="0" customWidth="1"/>
  </cols>
  <sheetData>
    <row r="1" spans="2:11" s="3" customFormat="1" ht="12.75">
      <c r="B1" s="1"/>
      <c r="C1" s="4" t="str">
        <f>'Zadani_bezcu HZ + P'!F2</f>
        <v>Počasí:</v>
      </c>
      <c r="D1" s="4" t="str">
        <f>'Zadani_bezcu HZ + P'!G2</f>
        <v>jasno, studený vítr, mokrá trať</v>
      </c>
      <c r="E1" s="4"/>
      <c r="F1" s="4"/>
      <c r="G1" s="4"/>
      <c r="H1" s="4"/>
      <c r="I1" s="4" t="str">
        <f>'Zadani_bezcu HZ + P'!K2</f>
        <v>Teplota:</v>
      </c>
      <c r="J1" s="4"/>
      <c r="K1" s="5" t="str">
        <f>'Zadani_bezcu HZ + P'!L2</f>
        <v>10° C</v>
      </c>
    </row>
    <row r="2" spans="1:11" ht="12.75">
      <c r="A2" s="6" t="str">
        <f>'Zadani_bezcu HZ + P'!B1</f>
        <v>5.z. ZBP – 20.12.2014  „Předvánoční běh pod Pálavou“</v>
      </c>
      <c r="B2" s="7"/>
      <c r="C2" s="8"/>
      <c r="D2" s="8"/>
      <c r="E2" s="8"/>
      <c r="F2" s="9"/>
      <c r="G2" s="9"/>
      <c r="H2" s="10"/>
      <c r="I2" s="11">
        <f>'Zadani_bezcu HZ + P'!H5</f>
        <v>10.1</v>
      </c>
      <c r="J2" s="11" t="s">
        <v>0</v>
      </c>
      <c r="K2" s="11" t="s">
        <v>1</v>
      </c>
    </row>
    <row r="3" spans="1:11" s="18" customFormat="1" ht="12.75">
      <c r="A3" s="12" t="s">
        <v>2</v>
      </c>
      <c r="B3" s="13"/>
      <c r="C3" s="14"/>
      <c r="D3" s="14"/>
      <c r="E3" s="14"/>
      <c r="F3" s="15"/>
      <c r="G3" s="15"/>
      <c r="H3" s="15"/>
      <c r="I3" s="14"/>
      <c r="J3" s="16"/>
      <c r="K3" s="17"/>
    </row>
    <row r="4" spans="1:11" s="22" customFormat="1" ht="12.75">
      <c r="A4" s="19" t="s">
        <v>3</v>
      </c>
      <c r="B4" s="19" t="s">
        <v>4</v>
      </c>
      <c r="C4" s="20" t="s">
        <v>5</v>
      </c>
      <c r="D4" s="20" t="s">
        <v>6</v>
      </c>
      <c r="E4" s="20" t="s">
        <v>7</v>
      </c>
      <c r="F4" s="21" t="s">
        <v>8</v>
      </c>
      <c r="G4" s="21" t="s">
        <v>9</v>
      </c>
      <c r="H4" s="21" t="s">
        <v>10</v>
      </c>
      <c r="I4" s="19" t="s">
        <v>11</v>
      </c>
      <c r="J4" s="19" t="s">
        <v>12</v>
      </c>
      <c r="K4" s="19" t="s">
        <v>13</v>
      </c>
    </row>
    <row r="5" spans="1:11" ht="12.75">
      <c r="A5" s="23"/>
      <c r="B5" s="24"/>
      <c r="C5" s="25" t="str">
        <f>'Kat.'!A2</f>
        <v>Muži do 39:</v>
      </c>
      <c r="D5" s="25" t="str">
        <f>'Kat.'!B2</f>
        <v>(RN 1975 a mladší)</v>
      </c>
      <c r="E5" s="25" t="str">
        <f>'Kat.'!C2</f>
        <v>MA</v>
      </c>
      <c r="F5" s="26"/>
      <c r="G5" s="26"/>
      <c r="H5" s="26"/>
      <c r="I5" s="27"/>
      <c r="J5" s="28"/>
      <c r="K5" s="29"/>
    </row>
    <row r="6" spans="1:11" ht="12.75">
      <c r="A6" s="30">
        <f>ROW(C1)</f>
        <v>1</v>
      </c>
      <c r="B6" s="31" t="s">
        <v>14</v>
      </c>
      <c r="C6" s="32" t="s">
        <v>15</v>
      </c>
      <c r="D6" s="33" t="s">
        <v>16</v>
      </c>
      <c r="E6" s="33" t="s">
        <v>17</v>
      </c>
      <c r="F6" s="34" t="s">
        <v>18</v>
      </c>
      <c r="G6" s="35" t="str">
        <f>VLOOKUP(F6,'RN HZM'!$A$1:$B$121,2,0)</f>
        <v>MA</v>
      </c>
      <c r="H6" s="36" t="str">
        <f>VLOOKUP(F6,'RN ZBPM'!$A$1:$B$109,2,0)</f>
        <v>MA</v>
      </c>
      <c r="I6" s="37">
        <v>0.025451388888888888</v>
      </c>
      <c r="J6" s="30">
        <v>30</v>
      </c>
      <c r="K6" s="38">
        <f>I6/$I$2</f>
        <v>0.002519939493949395</v>
      </c>
    </row>
    <row r="7" spans="1:11" ht="12.75">
      <c r="A7" s="30">
        <f>ROW(C2)</f>
        <v>2</v>
      </c>
      <c r="B7" s="31" t="s">
        <v>19</v>
      </c>
      <c r="C7" s="32" t="s">
        <v>20</v>
      </c>
      <c r="D7" s="33" t="s">
        <v>21</v>
      </c>
      <c r="E7" s="33" t="s">
        <v>22</v>
      </c>
      <c r="F7" s="34" t="s">
        <v>23</v>
      </c>
      <c r="G7" s="35" t="str">
        <f>VLOOKUP(F7,'RN HZM'!$A$1:$B$121,2,0)</f>
        <v>MA</v>
      </c>
      <c r="H7" s="36" t="str">
        <f>VLOOKUP(F7,'RN ZBPM'!$A$1:$B$109,2,0)</f>
        <v>MA</v>
      </c>
      <c r="I7" s="37">
        <v>0.025775462962962962</v>
      </c>
      <c r="J7" s="30">
        <v>25</v>
      </c>
      <c r="K7" s="38">
        <f>I7/$I$2</f>
        <v>0.002552026035936927</v>
      </c>
    </row>
    <row r="8" spans="1:11" ht="12.75">
      <c r="A8" s="30">
        <f>ROW(C3)</f>
        <v>3</v>
      </c>
      <c r="B8" s="31" t="s">
        <v>24</v>
      </c>
      <c r="C8" s="32" t="s">
        <v>25</v>
      </c>
      <c r="D8" s="33" t="s">
        <v>26</v>
      </c>
      <c r="E8" s="33" t="s">
        <v>27</v>
      </c>
      <c r="F8" s="34" t="s">
        <v>28</v>
      </c>
      <c r="G8" s="35" t="str">
        <f>VLOOKUP(F8,'RN HZM'!$A$1:$B$121,2,0)</f>
        <v>MA</v>
      </c>
      <c r="H8" s="36" t="str">
        <f>VLOOKUP(F8,'RN ZBPM'!$A$1:$B$109,2,0)</f>
        <v>MA</v>
      </c>
      <c r="I8" s="37">
        <v>0.026319444444444444</v>
      </c>
      <c r="J8" s="30">
        <v>21</v>
      </c>
      <c r="K8" s="38">
        <f>I8/$I$2</f>
        <v>0.002605885588558856</v>
      </c>
    </row>
    <row r="9" spans="1:11" ht="12.75">
      <c r="A9" s="30">
        <f>ROW(C4)</f>
        <v>4</v>
      </c>
      <c r="B9" s="39" t="s">
        <v>29</v>
      </c>
      <c r="C9" s="40" t="s">
        <v>30</v>
      </c>
      <c r="D9" s="41" t="s">
        <v>31</v>
      </c>
      <c r="E9" s="41" t="s">
        <v>32</v>
      </c>
      <c r="F9" s="42" t="s">
        <v>33</v>
      </c>
      <c r="G9" s="35" t="str">
        <f>VLOOKUP(F9,'RN HZM'!$A$1:$B$121,2,0)</f>
        <v>MA</v>
      </c>
      <c r="H9" s="36" t="str">
        <f>VLOOKUP(F9,'RN ZBPM'!$A$1:$B$109,2,0)</f>
        <v>MA</v>
      </c>
      <c r="I9" s="37">
        <v>0.026435185185185187</v>
      </c>
      <c r="J9" s="30">
        <v>18</v>
      </c>
      <c r="K9" s="38">
        <f>I9/$I$2</f>
        <v>0.0026173450678401177</v>
      </c>
    </row>
    <row r="10" spans="1:11" ht="12.75">
      <c r="A10" s="30">
        <f>ROW(C5)</f>
        <v>5</v>
      </c>
      <c r="B10" s="39" t="s">
        <v>34</v>
      </c>
      <c r="C10" s="40" t="s">
        <v>35</v>
      </c>
      <c r="D10" s="41" t="s">
        <v>16</v>
      </c>
      <c r="E10" s="41" t="s">
        <v>36</v>
      </c>
      <c r="F10" s="42" t="s">
        <v>37</v>
      </c>
      <c r="G10" s="35" t="str">
        <f>VLOOKUP(F10,'RN HZM'!$A$1:$B$121,2,0)</f>
        <v>MA</v>
      </c>
      <c r="H10" s="36" t="str">
        <f>VLOOKUP(F10,'RN ZBPM'!$A$1:$B$109,2,0)</f>
        <v>MA</v>
      </c>
      <c r="I10" s="37">
        <v>0.02758101851851852</v>
      </c>
      <c r="J10" s="30">
        <v>16</v>
      </c>
      <c r="K10" s="38">
        <f>I10/$I$2</f>
        <v>0.002730793912724606</v>
      </c>
    </row>
    <row r="11" spans="1:11" ht="12.75">
      <c r="A11" s="30">
        <f>ROW(C6)</f>
        <v>6</v>
      </c>
      <c r="B11" s="39" t="s">
        <v>38</v>
      </c>
      <c r="C11" s="40" t="s">
        <v>39</v>
      </c>
      <c r="D11" s="41" t="s">
        <v>40</v>
      </c>
      <c r="E11" s="41" t="s">
        <v>41</v>
      </c>
      <c r="F11" s="42" t="s">
        <v>23</v>
      </c>
      <c r="G11" s="35" t="str">
        <f>VLOOKUP(F11,'RN HZM'!$A$1:$B$121,2,0)</f>
        <v>MA</v>
      </c>
      <c r="H11" s="36" t="str">
        <f>VLOOKUP(F11,'RN ZBPM'!$A$1:$B$109,2,0)</f>
        <v>MA</v>
      </c>
      <c r="I11" s="37">
        <v>0.02761574074074074</v>
      </c>
      <c r="J11" s="30">
        <v>15</v>
      </c>
      <c r="K11" s="38">
        <f>I11/$I$2</f>
        <v>0.002734231756508984</v>
      </c>
    </row>
    <row r="12" spans="1:11" ht="12.75">
      <c r="A12" s="30">
        <f>ROW(C7)</f>
        <v>7</v>
      </c>
      <c r="B12" s="39" t="s">
        <v>42</v>
      </c>
      <c r="C12" s="40" t="s">
        <v>43</v>
      </c>
      <c r="D12" s="41" t="s">
        <v>44</v>
      </c>
      <c r="E12" s="41" t="s">
        <v>45</v>
      </c>
      <c r="F12" s="42" t="s">
        <v>46</v>
      </c>
      <c r="G12" s="35" t="str">
        <f>VLOOKUP(F12,'RN HZM'!$A$1:$B$121,2,0)</f>
        <v>MA</v>
      </c>
      <c r="H12" s="36" t="str">
        <f>VLOOKUP(F12,'RN ZBPM'!$A$1:$B$109,2,0)</f>
        <v>MA</v>
      </c>
      <c r="I12" s="37">
        <v>0.027870370370370372</v>
      </c>
      <c r="J12" s="30">
        <v>14</v>
      </c>
      <c r="K12" s="38">
        <f>I12/$I$2</f>
        <v>0.0027594426109277597</v>
      </c>
    </row>
    <row r="13" spans="1:11" ht="12.75">
      <c r="A13" s="30">
        <f>ROW(C8)</f>
        <v>8</v>
      </c>
      <c r="B13" s="39" t="s">
        <v>47</v>
      </c>
      <c r="C13" s="40" t="s">
        <v>48</v>
      </c>
      <c r="D13" s="41" t="s">
        <v>49</v>
      </c>
      <c r="E13" s="41" t="s">
        <v>50</v>
      </c>
      <c r="F13" s="42" t="s">
        <v>51</v>
      </c>
      <c r="G13" s="35" t="str">
        <f>VLOOKUP(F13,'RN HZM'!$A$1:$B$121,2,0)</f>
        <v>MA</v>
      </c>
      <c r="H13" s="36" t="str">
        <f>VLOOKUP(F13,'RN ZBPM'!$A$1:$B$109,2,0)</f>
        <v>MA</v>
      </c>
      <c r="I13" s="37">
        <v>0.028402777777777777</v>
      </c>
      <c r="J13" s="30">
        <v>13</v>
      </c>
      <c r="K13" s="38">
        <f>I13/$I$2</f>
        <v>0.002812156215621562</v>
      </c>
    </row>
    <row r="14" spans="1:11" ht="12.75">
      <c r="A14" s="30">
        <f>ROW(C9)</f>
        <v>9</v>
      </c>
      <c r="B14" s="39" t="s">
        <v>52</v>
      </c>
      <c r="C14" s="40" t="s">
        <v>53</v>
      </c>
      <c r="D14" s="41" t="s">
        <v>54</v>
      </c>
      <c r="E14" s="41" t="s">
        <v>55</v>
      </c>
      <c r="F14" s="42" t="s">
        <v>56</v>
      </c>
      <c r="G14" s="35" t="str">
        <f>VLOOKUP(F14,'RN HZM'!$A$1:$B$121,2,0)</f>
        <v>MA</v>
      </c>
      <c r="H14" s="36" t="str">
        <f>VLOOKUP(F14,'RN ZBPM'!$A$1:$B$109,2,0)</f>
        <v>MA</v>
      </c>
      <c r="I14" s="37">
        <v>0.028576388888888887</v>
      </c>
      <c r="J14" s="30">
        <v>12</v>
      </c>
      <c r="K14" s="38">
        <f>I14/$I$2</f>
        <v>0.002829345434543454</v>
      </c>
    </row>
    <row r="15" spans="1:11" ht="12.75">
      <c r="A15" s="30">
        <f>ROW(C10)</f>
        <v>10</v>
      </c>
      <c r="B15" s="39" t="s">
        <v>57</v>
      </c>
      <c r="C15" s="40" t="s">
        <v>58</v>
      </c>
      <c r="D15" s="41" t="s">
        <v>59</v>
      </c>
      <c r="E15" s="41" t="s">
        <v>60</v>
      </c>
      <c r="F15" s="42" t="s">
        <v>61</v>
      </c>
      <c r="G15" s="35" t="str">
        <f>VLOOKUP(F15,'RN HZM'!$A$1:$B$121,2,0)</f>
        <v>MA</v>
      </c>
      <c r="H15" s="36" t="str">
        <f>VLOOKUP(F15,'RN ZBPM'!$A$1:$B$109,2,0)</f>
        <v>MA</v>
      </c>
      <c r="I15" s="37">
        <v>0.028842592592592593</v>
      </c>
      <c r="J15" s="30">
        <v>11</v>
      </c>
      <c r="K15" s="38">
        <f>I15/$I$2</f>
        <v>0.0028557022368903557</v>
      </c>
    </row>
    <row r="16" spans="1:11" ht="12.75">
      <c r="A16" s="30">
        <f>ROW(C11)</f>
        <v>11</v>
      </c>
      <c r="B16" s="39" t="s">
        <v>62</v>
      </c>
      <c r="C16" s="40" t="s">
        <v>63</v>
      </c>
      <c r="D16" s="41" t="s">
        <v>59</v>
      </c>
      <c r="E16" s="41" t="s">
        <v>64</v>
      </c>
      <c r="F16" s="42" t="s">
        <v>65</v>
      </c>
      <c r="G16" s="35" t="str">
        <f>VLOOKUP(F16,'RN HZM'!$A$1:$B$121,2,0)</f>
        <v>MA</v>
      </c>
      <c r="H16" s="36" t="str">
        <f>VLOOKUP(F16,'RN ZBPM'!$A$1:$B$109,2,0)</f>
        <v>MA</v>
      </c>
      <c r="I16" s="37">
        <v>0.028900462962962965</v>
      </c>
      <c r="J16" s="30">
        <v>10</v>
      </c>
      <c r="K16" s="38">
        <f>I16/$I$2</f>
        <v>0.0028614319765309865</v>
      </c>
    </row>
    <row r="17" spans="1:11" ht="12.75">
      <c r="A17" s="30">
        <f>ROW(C12)</f>
        <v>12</v>
      </c>
      <c r="B17" s="39" t="s">
        <v>66</v>
      </c>
      <c r="C17" s="40" t="s">
        <v>67</v>
      </c>
      <c r="D17" s="41" t="s">
        <v>68</v>
      </c>
      <c r="E17" s="41" t="s">
        <v>64</v>
      </c>
      <c r="F17" s="42" t="s">
        <v>69</v>
      </c>
      <c r="G17" s="35" t="str">
        <f>VLOOKUP(F17,'RN HZM'!$A$1:$B$121,2,0)</f>
        <v>MA</v>
      </c>
      <c r="H17" s="36" t="str">
        <f>VLOOKUP(F17,'RN ZBPM'!$A$1:$B$109,2,0)</f>
        <v>MA</v>
      </c>
      <c r="I17" s="37">
        <v>0.02912037037037037</v>
      </c>
      <c r="J17" s="30">
        <v>9</v>
      </c>
      <c r="K17" s="38">
        <f>I17/$I$2</f>
        <v>0.002883204987165383</v>
      </c>
    </row>
    <row r="18" spans="1:11" ht="12.75">
      <c r="A18" s="30">
        <f>ROW(C13)</f>
        <v>13</v>
      </c>
      <c r="B18" s="39" t="s">
        <v>70</v>
      </c>
      <c r="C18" s="40" t="s">
        <v>71</v>
      </c>
      <c r="D18" s="41" t="s">
        <v>21</v>
      </c>
      <c r="E18" s="41" t="s">
        <v>72</v>
      </c>
      <c r="F18" s="42" t="s">
        <v>51</v>
      </c>
      <c r="G18" s="35" t="str">
        <f>VLOOKUP(F18,'RN HZM'!$A$1:$B$121,2,0)</f>
        <v>MA</v>
      </c>
      <c r="H18" s="36" t="str">
        <f>VLOOKUP(F18,'RN ZBPM'!$A$1:$B$109,2,0)</f>
        <v>MA</v>
      </c>
      <c r="I18" s="37">
        <v>0.029814814814814815</v>
      </c>
      <c r="J18" s="30">
        <v>8</v>
      </c>
      <c r="K18" s="38">
        <f>I18/$I$2</f>
        <v>0.002951961862852952</v>
      </c>
    </row>
    <row r="19" spans="1:11" ht="12.75">
      <c r="A19" s="30">
        <f>ROW(C14)</f>
        <v>14</v>
      </c>
      <c r="B19" s="39" t="s">
        <v>73</v>
      </c>
      <c r="C19" s="40" t="s">
        <v>74</v>
      </c>
      <c r="D19" s="41" t="s">
        <v>75</v>
      </c>
      <c r="E19" s="41" t="s">
        <v>76</v>
      </c>
      <c r="F19" s="42" t="s">
        <v>69</v>
      </c>
      <c r="G19" s="35" t="str">
        <f>VLOOKUP(F19,'RN HZM'!$A$1:$B$121,2,0)</f>
        <v>MA</v>
      </c>
      <c r="H19" s="36" t="str">
        <f>VLOOKUP(F19,'RN ZBPM'!$A$1:$B$109,2,0)</f>
        <v>MA</v>
      </c>
      <c r="I19" s="37">
        <v>0.030289351851851852</v>
      </c>
      <c r="J19" s="30">
        <v>7</v>
      </c>
      <c r="K19" s="38">
        <f>I19/$I$2</f>
        <v>0.002998945727906124</v>
      </c>
    </row>
    <row r="20" spans="1:11" ht="12.75">
      <c r="A20" s="30">
        <f>ROW(C15)</f>
        <v>15</v>
      </c>
      <c r="B20" s="39" t="s">
        <v>77</v>
      </c>
      <c r="C20" s="40" t="s">
        <v>78</v>
      </c>
      <c r="D20" s="41" t="s">
        <v>79</v>
      </c>
      <c r="E20" s="41" t="s">
        <v>80</v>
      </c>
      <c r="F20" s="42" t="s">
        <v>81</v>
      </c>
      <c r="G20" s="35" t="str">
        <f>VLOOKUP(F20,'RN HZM'!$A$1:$B$121,2,0)</f>
        <v>MA</v>
      </c>
      <c r="H20" s="36" t="str">
        <f>VLOOKUP(F20,'RN ZBPM'!$A$1:$B$109,2,0)</f>
        <v>MA</v>
      </c>
      <c r="I20" s="37">
        <v>0.030358796296296297</v>
      </c>
      <c r="J20" s="30">
        <v>6</v>
      </c>
      <c r="K20" s="38">
        <f>I20/$I$2</f>
        <v>0.003005821415474881</v>
      </c>
    </row>
    <row r="21" spans="1:11" ht="12.75">
      <c r="A21" s="30">
        <f>ROW(C16)</f>
        <v>16</v>
      </c>
      <c r="B21" s="39" t="s">
        <v>82</v>
      </c>
      <c r="C21" s="40" t="s">
        <v>83</v>
      </c>
      <c r="D21" s="41" t="s">
        <v>44</v>
      </c>
      <c r="E21" s="41" t="s">
        <v>45</v>
      </c>
      <c r="F21" s="42" t="s">
        <v>61</v>
      </c>
      <c r="G21" s="35" t="str">
        <f>VLOOKUP(F21,'RN HZM'!$A$1:$B$121,2,0)</f>
        <v>MA</v>
      </c>
      <c r="H21" s="36" t="str">
        <f>VLOOKUP(F21,'RN ZBPM'!$A$1:$B$109,2,0)</f>
        <v>MA</v>
      </c>
      <c r="I21" s="37">
        <v>0.030393518518518518</v>
      </c>
      <c r="J21" s="30">
        <v>5</v>
      </c>
      <c r="K21" s="38">
        <f>I21/$I$2</f>
        <v>0.0030092592592592593</v>
      </c>
    </row>
    <row r="22" spans="1:11" ht="12.75">
      <c r="A22" s="30">
        <f>ROW(C17)</f>
        <v>17</v>
      </c>
      <c r="B22" s="39" t="s">
        <v>84</v>
      </c>
      <c r="C22" s="40" t="s">
        <v>85</v>
      </c>
      <c r="D22" s="41" t="s">
        <v>86</v>
      </c>
      <c r="E22" s="41" t="s">
        <v>45</v>
      </c>
      <c r="F22" s="42" t="s">
        <v>65</v>
      </c>
      <c r="G22" s="35" t="str">
        <f>VLOOKUP(F22,'RN HZM'!$A$1:$B$121,2,0)</f>
        <v>MA</v>
      </c>
      <c r="H22" s="36" t="str">
        <f>VLOOKUP(F22,'RN ZBPM'!$A$1:$B$109,2,0)</f>
        <v>MA</v>
      </c>
      <c r="I22" s="37">
        <v>0.030578703703703705</v>
      </c>
      <c r="J22" s="30">
        <v>4</v>
      </c>
      <c r="K22" s="38">
        <f>I22/$I$2</f>
        <v>0.003027594426109278</v>
      </c>
    </row>
    <row r="23" spans="1:11" ht="12.75">
      <c r="A23" s="30">
        <f>ROW(C18)</f>
        <v>18</v>
      </c>
      <c r="B23" s="39" t="s">
        <v>87</v>
      </c>
      <c r="C23" s="40" t="s">
        <v>88</v>
      </c>
      <c r="D23" s="41" t="s">
        <v>59</v>
      </c>
      <c r="E23" s="41" t="s">
        <v>89</v>
      </c>
      <c r="F23" s="42" t="s">
        <v>33</v>
      </c>
      <c r="G23" s="35" t="str">
        <f>VLOOKUP(F23,'RN HZM'!$A$1:$B$121,2,0)</f>
        <v>MA</v>
      </c>
      <c r="H23" s="36" t="str">
        <f>VLOOKUP(F23,'RN ZBPM'!$A$1:$B$109,2,0)</f>
        <v>MA</v>
      </c>
      <c r="I23" s="37">
        <v>0.030706018518518518</v>
      </c>
      <c r="J23" s="30">
        <v>3</v>
      </c>
      <c r="K23" s="38">
        <f>I23/$I$2</f>
        <v>0.0030401998533186652</v>
      </c>
    </row>
    <row r="24" spans="1:11" ht="12.75">
      <c r="A24" s="30">
        <f>ROW(C19)</f>
        <v>19</v>
      </c>
      <c r="B24" s="39" t="s">
        <v>90</v>
      </c>
      <c r="C24" s="40" t="s">
        <v>91</v>
      </c>
      <c r="D24" s="41" t="s">
        <v>92</v>
      </c>
      <c r="E24" s="41" t="s">
        <v>93</v>
      </c>
      <c r="F24" s="42" t="s">
        <v>94</v>
      </c>
      <c r="G24" s="35" t="str">
        <f>VLOOKUP(F24,'RN HZM'!$A$1:$B$121,2,0)</f>
        <v>MA</v>
      </c>
      <c r="H24" s="36" t="str">
        <f>VLOOKUP(F24,'RN ZBPM'!$A$1:$B$109,2,0)</f>
        <v>MA</v>
      </c>
      <c r="I24" s="37">
        <v>0.030729166666666665</v>
      </c>
      <c r="J24" s="30">
        <v>2</v>
      </c>
      <c r="K24" s="38">
        <f>I24/$I$2</f>
        <v>0.0030424917491749174</v>
      </c>
    </row>
    <row r="25" spans="1:11" ht="12.75">
      <c r="A25" s="30">
        <f>ROW(C20)</f>
        <v>20</v>
      </c>
      <c r="B25" s="39" t="s">
        <v>95</v>
      </c>
      <c r="C25" s="40" t="s">
        <v>96</v>
      </c>
      <c r="D25" s="41" t="s">
        <v>97</v>
      </c>
      <c r="E25" s="41" t="s">
        <v>98</v>
      </c>
      <c r="F25" s="42" t="s">
        <v>99</v>
      </c>
      <c r="G25" s="35" t="str">
        <f>VLOOKUP(F25,'RN HZM'!$A$1:$B$121,2,0)</f>
        <v>MA</v>
      </c>
      <c r="H25" s="36" t="str">
        <f>VLOOKUP(F25,'RN ZBPM'!$A$1:$B$109,2,0)</f>
        <v>MA</v>
      </c>
      <c r="I25" s="37">
        <v>0.030787037037037036</v>
      </c>
      <c r="J25" s="30">
        <v>1</v>
      </c>
      <c r="K25" s="38">
        <f>I25/$I$2</f>
        <v>0.003048221488815548</v>
      </c>
    </row>
    <row r="26" spans="1:11" ht="12.75">
      <c r="A26" s="30">
        <f>ROW(C21)</f>
        <v>21</v>
      </c>
      <c r="B26" s="39" t="s">
        <v>100</v>
      </c>
      <c r="C26" s="40" t="s">
        <v>101</v>
      </c>
      <c r="D26" s="41" t="s">
        <v>102</v>
      </c>
      <c r="E26" s="41" t="s">
        <v>103</v>
      </c>
      <c r="F26" s="42" t="s">
        <v>69</v>
      </c>
      <c r="G26" s="35" t="str">
        <f>VLOOKUP(F26,'RN HZM'!$A$1:$B$121,2,0)</f>
        <v>MA</v>
      </c>
      <c r="H26" s="36" t="str">
        <f>VLOOKUP(F26,'RN ZBPM'!$A$1:$B$109,2,0)</f>
        <v>MA</v>
      </c>
      <c r="I26" s="37">
        <v>0.03140046296296296</v>
      </c>
      <c r="J26" s="30">
        <v>1</v>
      </c>
      <c r="K26" s="38">
        <f>I26/$I$2</f>
        <v>0.0031089567290062342</v>
      </c>
    </row>
    <row r="27" spans="1:11" ht="12.75">
      <c r="A27" s="30">
        <f>ROW(C22)</f>
        <v>22</v>
      </c>
      <c r="B27" s="39" t="s">
        <v>104</v>
      </c>
      <c r="C27" s="40" t="s">
        <v>105</v>
      </c>
      <c r="D27" s="41" t="s">
        <v>106</v>
      </c>
      <c r="E27" s="41" t="s">
        <v>107</v>
      </c>
      <c r="F27" s="42" t="s">
        <v>108</v>
      </c>
      <c r="G27" s="35" t="str">
        <f>VLOOKUP(F27,'RN HZM'!$A$1:$B$121,2,0)</f>
        <v>MA</v>
      </c>
      <c r="H27" s="36" t="str">
        <f>VLOOKUP(F27,'RN ZBPM'!$A$1:$B$109,2,0)</f>
        <v>MA</v>
      </c>
      <c r="I27" s="37">
        <v>0.03141203703703704</v>
      </c>
      <c r="J27" s="30">
        <v>1</v>
      </c>
      <c r="K27" s="38">
        <f>I27/$I$2</f>
        <v>0.00311010267693436</v>
      </c>
    </row>
    <row r="28" spans="1:11" ht="12.75">
      <c r="A28" s="30">
        <f>ROW(C23)</f>
        <v>23</v>
      </c>
      <c r="B28" s="39" t="s">
        <v>109</v>
      </c>
      <c r="C28" s="40" t="s">
        <v>110</v>
      </c>
      <c r="D28" s="41" t="s">
        <v>92</v>
      </c>
      <c r="E28" s="41" t="s">
        <v>111</v>
      </c>
      <c r="F28" s="42" t="s">
        <v>112</v>
      </c>
      <c r="G28" s="35" t="str">
        <f>VLOOKUP(F28,'RN HZM'!$A$1:$B$121,2,0)</f>
        <v>MA</v>
      </c>
      <c r="H28" s="36" t="str">
        <f>VLOOKUP(F28,'RN ZBPM'!$A$1:$B$109,2,0)</f>
        <v>MA</v>
      </c>
      <c r="I28" s="37">
        <v>0.03142361111111111</v>
      </c>
      <c r="J28" s="30">
        <v>1</v>
      </c>
      <c r="K28" s="38">
        <f>I28/$I$2</f>
        <v>0.0031112486248624865</v>
      </c>
    </row>
    <row r="29" spans="1:11" ht="12.75">
      <c r="A29" s="30">
        <f>ROW(C24)</f>
        <v>24</v>
      </c>
      <c r="B29" s="39" t="s">
        <v>113</v>
      </c>
      <c r="C29" s="40" t="s">
        <v>114</v>
      </c>
      <c r="D29" s="41" t="s">
        <v>59</v>
      </c>
      <c r="E29" s="41" t="s">
        <v>115</v>
      </c>
      <c r="F29" s="42" t="s">
        <v>99</v>
      </c>
      <c r="G29" s="35" t="str">
        <f>VLOOKUP(F29,'RN HZM'!$A$1:$B$121,2,0)</f>
        <v>MA</v>
      </c>
      <c r="H29" s="36" t="str">
        <f>VLOOKUP(F29,'RN ZBPM'!$A$1:$B$109,2,0)</f>
        <v>MA</v>
      </c>
      <c r="I29" s="37">
        <v>0.03144675925925926</v>
      </c>
      <c r="J29" s="30">
        <v>1</v>
      </c>
      <c r="K29" s="38">
        <f>I29/$I$2</f>
        <v>0.0031135405207187387</v>
      </c>
    </row>
    <row r="30" spans="1:11" ht="12.75">
      <c r="A30" s="30">
        <f>ROW(C25)</f>
        <v>25</v>
      </c>
      <c r="B30" s="39" t="s">
        <v>116</v>
      </c>
      <c r="C30" s="40" t="s">
        <v>117</v>
      </c>
      <c r="D30" s="41" t="s">
        <v>59</v>
      </c>
      <c r="E30" s="41" t="s">
        <v>93</v>
      </c>
      <c r="F30" s="42" t="s">
        <v>61</v>
      </c>
      <c r="G30" s="35" t="str">
        <f>VLOOKUP(F30,'RN HZM'!$A$1:$B$121,2,0)</f>
        <v>MA</v>
      </c>
      <c r="H30" s="36" t="str">
        <f>VLOOKUP(F30,'RN ZBPM'!$A$1:$B$109,2,0)</f>
        <v>MA</v>
      </c>
      <c r="I30" s="37">
        <v>0.03148148148148148</v>
      </c>
      <c r="J30" s="30">
        <v>1</v>
      </c>
      <c r="K30" s="38">
        <f>I30/$I$2</f>
        <v>0.0031169783645031168</v>
      </c>
    </row>
    <row r="31" spans="1:11" ht="12.75">
      <c r="A31" s="30">
        <f>ROW(C26)</f>
        <v>26</v>
      </c>
      <c r="B31" s="39" t="s">
        <v>118</v>
      </c>
      <c r="C31" s="40" t="s">
        <v>119</v>
      </c>
      <c r="D31" s="41" t="s">
        <v>59</v>
      </c>
      <c r="E31" s="41" t="s">
        <v>120</v>
      </c>
      <c r="F31" s="42" t="s">
        <v>99</v>
      </c>
      <c r="G31" s="35" t="str">
        <f>VLOOKUP(F31,'RN HZM'!$A$1:$B$121,2,0)</f>
        <v>MA</v>
      </c>
      <c r="H31" s="36" t="str">
        <f>VLOOKUP(F31,'RN ZBPM'!$A$1:$B$109,2,0)</f>
        <v>MA</v>
      </c>
      <c r="I31" s="37">
        <v>0.03149305555555556</v>
      </c>
      <c r="J31" s="30">
        <v>1</v>
      </c>
      <c r="K31" s="38">
        <f>I31/$I$2</f>
        <v>0.0031181243124312435</v>
      </c>
    </row>
    <row r="32" spans="1:11" ht="12.75">
      <c r="A32" s="30">
        <f>ROW(C27)</f>
        <v>27</v>
      </c>
      <c r="B32" s="39" t="s">
        <v>121</v>
      </c>
      <c r="C32" s="40" t="s">
        <v>122</v>
      </c>
      <c r="D32" s="41" t="s">
        <v>54</v>
      </c>
      <c r="E32" s="41" t="s">
        <v>123</v>
      </c>
      <c r="F32" s="42" t="s">
        <v>61</v>
      </c>
      <c r="G32" s="35" t="str">
        <f>VLOOKUP(F32,'RN HZM'!$A$1:$B$121,2,0)</f>
        <v>MA</v>
      </c>
      <c r="H32" s="36" t="str">
        <f>VLOOKUP(F32,'RN ZBPM'!$A$1:$B$109,2,0)</f>
        <v>MA</v>
      </c>
      <c r="I32" s="37">
        <v>0.031574074074074074</v>
      </c>
      <c r="J32" s="30">
        <v>1</v>
      </c>
      <c r="K32" s="38">
        <f>I32/$I$2</f>
        <v>0.003126145947928126</v>
      </c>
    </row>
    <row r="33" spans="1:11" ht="12.75">
      <c r="A33" s="30">
        <f>ROW(C28)</f>
        <v>28</v>
      </c>
      <c r="B33" s="39" t="s">
        <v>124</v>
      </c>
      <c r="C33" s="40" t="s">
        <v>125</v>
      </c>
      <c r="D33" s="41" t="s">
        <v>126</v>
      </c>
      <c r="E33" s="41" t="s">
        <v>45</v>
      </c>
      <c r="F33" s="42" t="s">
        <v>112</v>
      </c>
      <c r="G33" s="35" t="str">
        <f>VLOOKUP(F33,'RN HZM'!$A$1:$B$121,2,0)</f>
        <v>MA</v>
      </c>
      <c r="H33" s="36" t="str">
        <f>VLOOKUP(F33,'RN ZBPM'!$A$1:$B$109,2,0)</f>
        <v>MA</v>
      </c>
      <c r="I33" s="37">
        <v>0.031643518518518515</v>
      </c>
      <c r="J33" s="30">
        <v>1</v>
      </c>
      <c r="K33" s="38">
        <f>I33/$I$2</f>
        <v>0.0031330216354968827</v>
      </c>
    </row>
    <row r="34" spans="1:11" ht="12.75">
      <c r="A34" s="30">
        <f>ROW(C29)</f>
        <v>29</v>
      </c>
      <c r="B34" s="39" t="s">
        <v>127</v>
      </c>
      <c r="C34" s="40" t="s">
        <v>128</v>
      </c>
      <c r="D34" s="41" t="s">
        <v>16</v>
      </c>
      <c r="E34" s="41" t="s">
        <v>129</v>
      </c>
      <c r="F34" s="42" t="s">
        <v>56</v>
      </c>
      <c r="G34" s="35" t="str">
        <f>VLOOKUP(F34,'RN HZM'!$A$1:$B$121,2,0)</f>
        <v>MA</v>
      </c>
      <c r="H34" s="36" t="str">
        <f>VLOOKUP(F34,'RN ZBPM'!$A$1:$B$109,2,0)</f>
        <v>MA</v>
      </c>
      <c r="I34" s="37">
        <v>0.031689814814814816</v>
      </c>
      <c r="J34" s="30">
        <v>1</v>
      </c>
      <c r="K34" s="38">
        <f>I34/$I$2</f>
        <v>0.003137605427209388</v>
      </c>
    </row>
    <row r="35" spans="1:11" ht="12.75">
      <c r="A35" s="30">
        <f>ROW(C30)</f>
        <v>30</v>
      </c>
      <c r="B35" s="39" t="s">
        <v>130</v>
      </c>
      <c r="C35" s="40" t="s">
        <v>131</v>
      </c>
      <c r="D35" s="41" t="s">
        <v>132</v>
      </c>
      <c r="E35" s="41" t="s">
        <v>93</v>
      </c>
      <c r="F35" s="42" t="s">
        <v>133</v>
      </c>
      <c r="G35" s="35" t="str">
        <f>VLOOKUP(F35,'RN HZM'!$A$1:$B$121,2,0)</f>
        <v>MA</v>
      </c>
      <c r="H35" s="36" t="str">
        <f>VLOOKUP(F35,'RN ZBPM'!$A$1:$B$109,2,0)</f>
        <v>MA</v>
      </c>
      <c r="I35" s="37">
        <v>0.03190972222222222</v>
      </c>
      <c r="J35" s="30">
        <v>1</v>
      </c>
      <c r="K35" s="38">
        <f>I35/$I$2</f>
        <v>0.0031593784378437842</v>
      </c>
    </row>
    <row r="36" spans="1:11" ht="12.75">
      <c r="A36" s="30">
        <f>ROW(C31)</f>
        <v>31</v>
      </c>
      <c r="B36" s="39" t="s">
        <v>134</v>
      </c>
      <c r="C36" s="40" t="s">
        <v>135</v>
      </c>
      <c r="D36" s="41" t="s">
        <v>59</v>
      </c>
      <c r="E36" s="41" t="s">
        <v>136</v>
      </c>
      <c r="F36" s="42" t="s">
        <v>81</v>
      </c>
      <c r="G36" s="35" t="str">
        <f>VLOOKUP(F36,'RN HZM'!$A$1:$B$121,2,0)</f>
        <v>MA</v>
      </c>
      <c r="H36" s="36" t="str">
        <f>VLOOKUP(F36,'RN ZBPM'!$A$1:$B$109,2,0)</f>
        <v>MA</v>
      </c>
      <c r="I36" s="37">
        <v>0.031956018518518516</v>
      </c>
      <c r="J36" s="30">
        <v>1</v>
      </c>
      <c r="K36" s="38">
        <f>I36/$I$2</f>
        <v>0.0031639622295562887</v>
      </c>
    </row>
    <row r="37" spans="1:11" ht="12.75">
      <c r="A37" s="30">
        <f>ROW(C32)</f>
        <v>32</v>
      </c>
      <c r="B37" s="39" t="s">
        <v>137</v>
      </c>
      <c r="C37" s="40" t="s">
        <v>138</v>
      </c>
      <c r="D37" s="41" t="s">
        <v>139</v>
      </c>
      <c r="E37" s="41" t="s">
        <v>140</v>
      </c>
      <c r="F37" s="42" t="s">
        <v>141</v>
      </c>
      <c r="G37" s="35" t="str">
        <f>VLOOKUP(F37,'RN HZM'!$A$1:$B$121,2,0)</f>
        <v>MA</v>
      </c>
      <c r="H37" s="36" t="str">
        <f>VLOOKUP(F37,'RN ZBPM'!$A$1:$B$109,2,0)</f>
        <v>MA</v>
      </c>
      <c r="I37" s="37">
        <v>0.03274305555555555</v>
      </c>
      <c r="J37" s="30">
        <v>1</v>
      </c>
      <c r="K37" s="38">
        <f>I37/$I$2</f>
        <v>0.0032418866886688665</v>
      </c>
    </row>
    <row r="38" spans="1:11" ht="12.75">
      <c r="A38" s="30">
        <f>ROW(C33)</f>
        <v>33</v>
      </c>
      <c r="B38" s="39" t="s">
        <v>142</v>
      </c>
      <c r="C38" s="40" t="s">
        <v>143</v>
      </c>
      <c r="D38" s="41" t="s">
        <v>144</v>
      </c>
      <c r="E38" s="41" t="s">
        <v>145</v>
      </c>
      <c r="F38" s="42" t="s">
        <v>94</v>
      </c>
      <c r="G38" s="35" t="str">
        <f>VLOOKUP(F38,'RN HZM'!$A$1:$B$121,2,0)</f>
        <v>MA</v>
      </c>
      <c r="H38" s="36" t="str">
        <f>VLOOKUP(F38,'RN ZBPM'!$A$1:$B$109,2,0)</f>
        <v>MA</v>
      </c>
      <c r="I38" s="37">
        <v>0.03333333333333333</v>
      </c>
      <c r="J38" s="30">
        <v>1</v>
      </c>
      <c r="K38" s="38">
        <f>I38/$I$2</f>
        <v>0.0033003300330033004</v>
      </c>
    </row>
    <row r="39" spans="1:11" ht="12.75">
      <c r="A39" s="30">
        <f>ROW(C34)</f>
        <v>34</v>
      </c>
      <c r="B39" s="39" t="s">
        <v>146</v>
      </c>
      <c r="C39" s="40" t="s">
        <v>147</v>
      </c>
      <c r="D39" s="41" t="s">
        <v>148</v>
      </c>
      <c r="E39" s="41" t="s">
        <v>149</v>
      </c>
      <c r="F39" s="42" t="s">
        <v>65</v>
      </c>
      <c r="G39" s="35" t="str">
        <f>VLOOKUP(F39,'RN HZM'!$A$1:$B$121,2,0)</f>
        <v>MA</v>
      </c>
      <c r="H39" s="36" t="str">
        <f>VLOOKUP(F39,'RN ZBPM'!$A$1:$B$109,2,0)</f>
        <v>MA</v>
      </c>
      <c r="I39" s="37">
        <v>0.03386574074074074</v>
      </c>
      <c r="J39" s="30">
        <v>1</v>
      </c>
      <c r="K39" s="38">
        <f>I39/$I$2</f>
        <v>0.003353043637697103</v>
      </c>
    </row>
    <row r="40" spans="1:11" ht="12.75">
      <c r="A40" s="30">
        <f>ROW(C35)</f>
        <v>35</v>
      </c>
      <c r="B40" s="39" t="s">
        <v>150</v>
      </c>
      <c r="C40" s="40" t="s">
        <v>151</v>
      </c>
      <c r="D40" s="41" t="s">
        <v>49</v>
      </c>
      <c r="E40" s="41" t="s">
        <v>152</v>
      </c>
      <c r="F40" s="42" t="s">
        <v>37</v>
      </c>
      <c r="G40" s="35" t="str">
        <f>VLOOKUP(F40,'RN HZM'!$A$1:$B$121,2,0)</f>
        <v>MA</v>
      </c>
      <c r="H40" s="36" t="str">
        <f>VLOOKUP(F40,'RN ZBPM'!$A$1:$B$109,2,0)</f>
        <v>MA</v>
      </c>
      <c r="I40" s="37">
        <v>0.03403935185185185</v>
      </c>
      <c r="J40" s="30">
        <v>1</v>
      </c>
      <c r="K40" s="38">
        <f>I40/$I$2</f>
        <v>0.003370232856618995</v>
      </c>
    </row>
    <row r="41" spans="1:11" ht="12.75">
      <c r="A41" s="30">
        <f>ROW(C36)</f>
        <v>36</v>
      </c>
      <c r="B41" s="39" t="s">
        <v>153</v>
      </c>
      <c r="C41" s="40" t="s">
        <v>154</v>
      </c>
      <c r="D41" s="41" t="s">
        <v>155</v>
      </c>
      <c r="E41" s="41" t="s">
        <v>156</v>
      </c>
      <c r="F41" s="42" t="s">
        <v>69</v>
      </c>
      <c r="G41" s="35" t="str">
        <f>VLOOKUP(F41,'RN HZM'!$A$1:$B$121,2,0)</f>
        <v>MA</v>
      </c>
      <c r="H41" s="36" t="str">
        <f>VLOOKUP(F41,'RN ZBPM'!$A$1:$B$109,2,0)</f>
        <v>MA</v>
      </c>
      <c r="I41" s="37">
        <v>0.03409722222222222</v>
      </c>
      <c r="J41" s="30">
        <v>1</v>
      </c>
      <c r="K41" s="38">
        <f>I41/$I$2</f>
        <v>0.003375962596259626</v>
      </c>
    </row>
    <row r="42" spans="1:11" ht="12.75">
      <c r="A42" s="30">
        <f>ROW(C37)</f>
        <v>37</v>
      </c>
      <c r="B42" s="39" t="s">
        <v>157</v>
      </c>
      <c r="C42" s="40" t="s">
        <v>158</v>
      </c>
      <c r="D42" s="41" t="s">
        <v>54</v>
      </c>
      <c r="E42" s="41" t="s">
        <v>159</v>
      </c>
      <c r="F42" s="42" t="s">
        <v>141</v>
      </c>
      <c r="G42" s="35" t="str">
        <f>VLOOKUP(F42,'RN HZM'!$A$1:$B$121,2,0)</f>
        <v>MA</v>
      </c>
      <c r="H42" s="36" t="str">
        <f>VLOOKUP(F42,'RN ZBPM'!$A$1:$B$109,2,0)</f>
        <v>MA</v>
      </c>
      <c r="I42" s="37">
        <v>0.03429398148148148</v>
      </c>
      <c r="J42" s="30">
        <v>1</v>
      </c>
      <c r="K42" s="38">
        <f>I42/$I$2</f>
        <v>0.0033954437110377705</v>
      </c>
    </row>
    <row r="43" spans="1:11" ht="12.75">
      <c r="A43" s="30">
        <f>ROW(C38)</f>
        <v>38</v>
      </c>
      <c r="B43" s="39" t="s">
        <v>160</v>
      </c>
      <c r="C43" s="40" t="s">
        <v>161</v>
      </c>
      <c r="D43" s="41" t="s">
        <v>21</v>
      </c>
      <c r="E43" s="41" t="s">
        <v>17</v>
      </c>
      <c r="F43" s="42" t="s">
        <v>18</v>
      </c>
      <c r="G43" s="35" t="str">
        <f>VLOOKUP(F43,'RN HZM'!$A$1:$B$121,2,0)</f>
        <v>MA</v>
      </c>
      <c r="H43" s="36" t="str">
        <f>VLOOKUP(F43,'RN ZBPM'!$A$1:$B$109,2,0)</f>
        <v>MA</v>
      </c>
      <c r="I43" s="37">
        <v>0.034375</v>
      </c>
      <c r="J43" s="30">
        <v>1</v>
      </c>
      <c r="K43" s="38">
        <f>I43/$I$2</f>
        <v>0.003403465346534654</v>
      </c>
    </row>
    <row r="44" spans="1:11" ht="12.75">
      <c r="A44" s="30">
        <f>ROW(C39)</f>
        <v>39</v>
      </c>
      <c r="B44" s="39" t="s">
        <v>162</v>
      </c>
      <c r="C44" s="40" t="s">
        <v>163</v>
      </c>
      <c r="D44" s="41" t="s">
        <v>164</v>
      </c>
      <c r="E44" s="41" t="s">
        <v>111</v>
      </c>
      <c r="F44" s="42" t="s">
        <v>37</v>
      </c>
      <c r="G44" s="35" t="str">
        <f>VLOOKUP(F44,'RN HZM'!$A$1:$B$121,2,0)</f>
        <v>MA</v>
      </c>
      <c r="H44" s="36" t="str">
        <f>VLOOKUP(F44,'RN ZBPM'!$A$1:$B$109,2,0)</f>
        <v>MA</v>
      </c>
      <c r="I44" s="37">
        <v>0.0344212962962963</v>
      </c>
      <c r="J44" s="30">
        <v>1</v>
      </c>
      <c r="K44" s="38">
        <f>I44/$I$2</f>
        <v>0.0034080491382471583</v>
      </c>
    </row>
    <row r="45" spans="1:11" ht="12.75">
      <c r="A45" s="30">
        <f>ROW(C40)</f>
        <v>40</v>
      </c>
      <c r="B45" s="39" t="s">
        <v>165</v>
      </c>
      <c r="C45" s="40" t="s">
        <v>166</v>
      </c>
      <c r="D45" s="41" t="s">
        <v>59</v>
      </c>
      <c r="E45" s="41" t="s">
        <v>167</v>
      </c>
      <c r="F45" s="42" t="s">
        <v>69</v>
      </c>
      <c r="G45" s="35" t="str">
        <f>VLOOKUP(F45,'RN HZM'!$A$1:$B$121,2,0)</f>
        <v>MA</v>
      </c>
      <c r="H45" s="36" t="str">
        <f>VLOOKUP(F45,'RN ZBPM'!$A$1:$B$109,2,0)</f>
        <v>MA</v>
      </c>
      <c r="I45" s="37">
        <v>0.03450231481481481</v>
      </c>
      <c r="J45" s="30">
        <v>1</v>
      </c>
      <c r="K45" s="38">
        <f>I45/$I$2</f>
        <v>0.003416070773744041</v>
      </c>
    </row>
    <row r="46" spans="1:11" ht="12.75">
      <c r="A46" s="30">
        <f>ROW(C41)</f>
        <v>41</v>
      </c>
      <c r="B46" s="39" t="s">
        <v>168</v>
      </c>
      <c r="C46" s="40" t="s">
        <v>169</v>
      </c>
      <c r="D46" s="41" t="s">
        <v>170</v>
      </c>
      <c r="E46" s="41" t="s">
        <v>171</v>
      </c>
      <c r="F46" s="42" t="s">
        <v>112</v>
      </c>
      <c r="G46" s="35" t="str">
        <f>VLOOKUP(F46,'RN HZM'!$A$1:$B$121,2,0)</f>
        <v>MA</v>
      </c>
      <c r="H46" s="36" t="str">
        <f>VLOOKUP(F46,'RN ZBPM'!$A$1:$B$109,2,0)</f>
        <v>MA</v>
      </c>
      <c r="I46" s="37">
        <v>0.03460648148148148</v>
      </c>
      <c r="J46" s="30">
        <v>1</v>
      </c>
      <c r="K46" s="38">
        <f>I46/$I$2</f>
        <v>0.0034263843050971765</v>
      </c>
    </row>
    <row r="47" spans="1:11" ht="12.75">
      <c r="A47" s="30">
        <f>ROW(C42)</f>
        <v>42</v>
      </c>
      <c r="B47" s="39" t="s">
        <v>172</v>
      </c>
      <c r="C47" s="40" t="s">
        <v>173</v>
      </c>
      <c r="D47" s="41" t="s">
        <v>139</v>
      </c>
      <c r="E47" s="41" t="s">
        <v>174</v>
      </c>
      <c r="F47" s="42" t="s">
        <v>56</v>
      </c>
      <c r="G47" s="35" t="str">
        <f>VLOOKUP(F47,'RN HZM'!$A$1:$B$121,2,0)</f>
        <v>MA</v>
      </c>
      <c r="H47" s="36" t="str">
        <f>VLOOKUP(F47,'RN ZBPM'!$A$1:$B$109,2,0)</f>
        <v>MA</v>
      </c>
      <c r="I47" s="37">
        <v>0.03488425925925926</v>
      </c>
      <c r="J47" s="30">
        <v>1</v>
      </c>
      <c r="K47" s="38">
        <f>I47/$I$2</f>
        <v>0.0034538870553722043</v>
      </c>
    </row>
    <row r="48" spans="1:11" ht="12.75">
      <c r="A48" s="30">
        <f>ROW(C43)</f>
        <v>43</v>
      </c>
      <c r="B48" s="39" t="s">
        <v>175</v>
      </c>
      <c r="C48" s="40" t="s">
        <v>176</v>
      </c>
      <c r="D48" s="41" t="s">
        <v>20</v>
      </c>
      <c r="E48" s="41" t="s">
        <v>93</v>
      </c>
      <c r="F48" s="42" t="s">
        <v>65</v>
      </c>
      <c r="G48" s="35" t="str">
        <f>VLOOKUP(F48,'RN HZM'!$A$1:$B$121,2,0)</f>
        <v>MA</v>
      </c>
      <c r="H48" s="36" t="str">
        <f>VLOOKUP(F48,'RN ZBPM'!$A$1:$B$109,2,0)</f>
        <v>MA</v>
      </c>
      <c r="I48" s="37">
        <v>0.034930555555555555</v>
      </c>
      <c r="J48" s="30">
        <v>1</v>
      </c>
      <c r="K48" s="38">
        <f>I48/$I$2</f>
        <v>0.0034584708470847087</v>
      </c>
    </row>
    <row r="49" spans="1:11" ht="12.75">
      <c r="A49" s="30">
        <f>ROW(C44)</f>
        <v>44</v>
      </c>
      <c r="B49" s="39" t="s">
        <v>177</v>
      </c>
      <c r="C49" s="40" t="s">
        <v>178</v>
      </c>
      <c r="D49" s="41" t="s">
        <v>68</v>
      </c>
      <c r="E49" s="41" t="s">
        <v>179</v>
      </c>
      <c r="F49" s="42" t="s">
        <v>180</v>
      </c>
      <c r="G49" s="35" t="str">
        <f>VLOOKUP(F49,'RN HZM'!$A$1:$B$121,2,0)</f>
        <v>MA</v>
      </c>
      <c r="H49" s="36" t="str">
        <f>VLOOKUP(F49,'RN ZBPM'!$A$1:$B$109,2,0)</f>
        <v>MA</v>
      </c>
      <c r="I49" s="37">
        <v>0.0349537037037037</v>
      </c>
      <c r="J49" s="30">
        <v>1</v>
      </c>
      <c r="K49" s="38">
        <f>I49/$I$2</f>
        <v>0.0034607627429409605</v>
      </c>
    </row>
    <row r="50" spans="1:11" ht="12.75">
      <c r="A50" s="30">
        <f>ROW(C45)</f>
        <v>45</v>
      </c>
      <c r="B50" s="39" t="s">
        <v>181</v>
      </c>
      <c r="C50" s="40" t="s">
        <v>138</v>
      </c>
      <c r="D50" s="41" t="s">
        <v>20</v>
      </c>
      <c r="E50" s="41" t="s">
        <v>182</v>
      </c>
      <c r="F50" s="42" t="s">
        <v>141</v>
      </c>
      <c r="G50" s="35" t="str">
        <f>VLOOKUP(F50,'RN HZM'!$A$1:$B$121,2,0)</f>
        <v>MA</v>
      </c>
      <c r="H50" s="36" t="str">
        <f>VLOOKUP(F50,'RN ZBPM'!$A$1:$B$109,2,0)</f>
        <v>MA</v>
      </c>
      <c r="I50" s="37">
        <v>0.03515046296296296</v>
      </c>
      <c r="J50" s="30">
        <v>1</v>
      </c>
      <c r="K50" s="38">
        <f>I50/$I$2</f>
        <v>0.003480243857719105</v>
      </c>
    </row>
    <row r="51" spans="1:11" ht="12.75">
      <c r="A51" s="30">
        <f>ROW(C46)</f>
        <v>46</v>
      </c>
      <c r="B51" s="39" t="s">
        <v>183</v>
      </c>
      <c r="C51" s="40" t="s">
        <v>184</v>
      </c>
      <c r="D51" s="41" t="s">
        <v>49</v>
      </c>
      <c r="E51" s="41" t="s">
        <v>185</v>
      </c>
      <c r="F51" s="42" t="s">
        <v>112</v>
      </c>
      <c r="G51" s="35" t="str">
        <f>VLOOKUP(F51,'RN HZM'!$A$1:$B$121,2,0)</f>
        <v>MA</v>
      </c>
      <c r="H51" s="36" t="str">
        <f>VLOOKUP(F51,'RN ZBPM'!$A$1:$B$109,2,0)</f>
        <v>MA</v>
      </c>
      <c r="I51" s="37">
        <v>0.035381944444444445</v>
      </c>
      <c r="J51" s="30">
        <v>1</v>
      </c>
      <c r="K51" s="38">
        <f>I51/$I$2</f>
        <v>0.0035031628162816284</v>
      </c>
    </row>
    <row r="52" spans="1:11" ht="12.75">
      <c r="A52" s="30">
        <f>ROW(C47)</f>
        <v>47</v>
      </c>
      <c r="B52" s="39" t="s">
        <v>186</v>
      </c>
      <c r="C52" s="40" t="s">
        <v>25</v>
      </c>
      <c r="D52" s="41" t="s">
        <v>187</v>
      </c>
      <c r="E52" s="41" t="s">
        <v>188</v>
      </c>
      <c r="F52" s="42" t="s">
        <v>65</v>
      </c>
      <c r="G52" s="35" t="str">
        <f>VLOOKUP(F52,'RN HZM'!$A$1:$B$121,2,0)</f>
        <v>MA</v>
      </c>
      <c r="H52" s="36" t="str">
        <f>VLOOKUP(F52,'RN ZBPM'!$A$1:$B$109,2,0)</f>
        <v>MA</v>
      </c>
      <c r="I52" s="37">
        <v>0.03539351851851852</v>
      </c>
      <c r="J52" s="30">
        <v>1</v>
      </c>
      <c r="K52" s="38">
        <f>I52/$I$2</f>
        <v>0.0035043087642097543</v>
      </c>
    </row>
    <row r="53" spans="1:11" ht="12.75">
      <c r="A53" s="30">
        <f>ROW(C48)</f>
        <v>48</v>
      </c>
      <c r="B53" s="39" t="s">
        <v>189</v>
      </c>
      <c r="C53" s="40" t="s">
        <v>190</v>
      </c>
      <c r="D53" s="41" t="s">
        <v>20</v>
      </c>
      <c r="E53" s="41" t="s">
        <v>93</v>
      </c>
      <c r="F53" s="42" t="s">
        <v>61</v>
      </c>
      <c r="G53" s="35" t="str">
        <f>VLOOKUP(F53,'RN HZM'!$A$1:$B$121,2,0)</f>
        <v>MA</v>
      </c>
      <c r="H53" s="36" t="str">
        <f>VLOOKUP(F53,'RN ZBPM'!$A$1:$B$109,2,0)</f>
        <v>MA</v>
      </c>
      <c r="I53" s="37">
        <v>0.03542824074074074</v>
      </c>
      <c r="J53" s="30">
        <v>1</v>
      </c>
      <c r="K53" s="38">
        <f>I53/$I$2</f>
        <v>0.003507746607994133</v>
      </c>
    </row>
    <row r="54" spans="1:11" ht="12.75">
      <c r="A54" s="30">
        <f>ROW(C49)</f>
        <v>49</v>
      </c>
      <c r="B54" s="39" t="s">
        <v>191</v>
      </c>
      <c r="C54" s="40" t="s">
        <v>192</v>
      </c>
      <c r="D54" s="41" t="s">
        <v>193</v>
      </c>
      <c r="E54" s="41" t="s">
        <v>45</v>
      </c>
      <c r="F54" s="42" t="s">
        <v>51</v>
      </c>
      <c r="G54" s="35" t="str">
        <f>VLOOKUP(F54,'RN HZM'!$A$1:$B$121,2,0)</f>
        <v>MA</v>
      </c>
      <c r="H54" s="36" t="str">
        <f>VLOOKUP(F54,'RN ZBPM'!$A$1:$B$109,2,0)</f>
        <v>MA</v>
      </c>
      <c r="I54" s="37">
        <v>0.035729166666666666</v>
      </c>
      <c r="J54" s="30">
        <v>1</v>
      </c>
      <c r="K54" s="38">
        <f>I54/$I$2</f>
        <v>0.0035375412541254125</v>
      </c>
    </row>
    <row r="55" spans="1:11" ht="12.75">
      <c r="A55" s="30">
        <f>ROW(C50)</f>
        <v>50</v>
      </c>
      <c r="B55" s="39" t="s">
        <v>194</v>
      </c>
      <c r="C55" s="40" t="s">
        <v>195</v>
      </c>
      <c r="D55" s="41" t="s">
        <v>97</v>
      </c>
      <c r="E55" s="41" t="s">
        <v>196</v>
      </c>
      <c r="F55" s="42" t="s">
        <v>69</v>
      </c>
      <c r="G55" s="35" t="str">
        <f>VLOOKUP(F55,'RN HZM'!$A$1:$B$121,2,0)</f>
        <v>MA</v>
      </c>
      <c r="H55" s="36" t="str">
        <f>VLOOKUP(F55,'RN ZBPM'!$A$1:$B$109,2,0)</f>
        <v>MA</v>
      </c>
      <c r="I55" s="37">
        <v>0.035833333333333335</v>
      </c>
      <c r="J55" s="30">
        <v>1</v>
      </c>
      <c r="K55" s="38">
        <f>I55/$I$2</f>
        <v>0.003547854785478548</v>
      </c>
    </row>
    <row r="56" spans="1:11" ht="12.75">
      <c r="A56" s="30">
        <f>ROW(C51)</f>
        <v>51</v>
      </c>
      <c r="B56" s="39" t="s">
        <v>197</v>
      </c>
      <c r="C56" s="40" t="s">
        <v>198</v>
      </c>
      <c r="D56" s="41" t="s">
        <v>199</v>
      </c>
      <c r="E56" s="41" t="s">
        <v>93</v>
      </c>
      <c r="F56" s="42" t="s">
        <v>61</v>
      </c>
      <c r="G56" s="35" t="str">
        <f>VLOOKUP(F56,'RN HZM'!$A$1:$B$121,2,0)</f>
        <v>MA</v>
      </c>
      <c r="H56" s="36" t="str">
        <f>VLOOKUP(F56,'RN ZBPM'!$A$1:$B$109,2,0)</f>
        <v>MA</v>
      </c>
      <c r="I56" s="37">
        <v>0.03642361111111111</v>
      </c>
      <c r="J56" s="30">
        <v>1</v>
      </c>
      <c r="K56" s="38">
        <f>I56/$I$2</f>
        <v>0.003606298129812981</v>
      </c>
    </row>
    <row r="57" spans="1:11" ht="12.75">
      <c r="A57" s="30">
        <f>ROW(C52)</f>
        <v>52</v>
      </c>
      <c r="B57" s="39" t="s">
        <v>200</v>
      </c>
      <c r="C57" s="40" t="s">
        <v>201</v>
      </c>
      <c r="D57" s="41" t="s">
        <v>59</v>
      </c>
      <c r="E57" s="41" t="s">
        <v>45</v>
      </c>
      <c r="F57" s="42" t="s">
        <v>112</v>
      </c>
      <c r="G57" s="35" t="str">
        <f>VLOOKUP(F57,'RN HZM'!$A$1:$B$121,2,0)</f>
        <v>MA</v>
      </c>
      <c r="H57" s="36" t="str">
        <f>VLOOKUP(F57,'RN ZBPM'!$A$1:$B$109,2,0)</f>
        <v>MA</v>
      </c>
      <c r="I57" s="37">
        <v>0.036631944444444446</v>
      </c>
      <c r="J57" s="30">
        <v>1</v>
      </c>
      <c r="K57" s="38">
        <f>I57/$I$2</f>
        <v>0.0036269251925192523</v>
      </c>
    </row>
    <row r="58" spans="1:11" ht="12.75">
      <c r="A58" s="30">
        <f>ROW(C53)</f>
        <v>53</v>
      </c>
      <c r="B58" s="39" t="s">
        <v>202</v>
      </c>
      <c r="C58" s="40" t="s">
        <v>203</v>
      </c>
      <c r="D58" s="41" t="s">
        <v>204</v>
      </c>
      <c r="E58" s="41" t="s">
        <v>205</v>
      </c>
      <c r="F58" s="42" t="s">
        <v>112</v>
      </c>
      <c r="G58" s="35" t="str">
        <f>VLOOKUP(F58,'RN HZM'!$A$1:$B$121,2,0)</f>
        <v>MA</v>
      </c>
      <c r="H58" s="36" t="str">
        <f>VLOOKUP(F58,'RN ZBPM'!$A$1:$B$109,2,0)</f>
        <v>MA</v>
      </c>
      <c r="I58" s="37">
        <v>0.03671296296296296</v>
      </c>
      <c r="J58" s="30">
        <v>1</v>
      </c>
      <c r="K58" s="38">
        <f>I58/$I$2</f>
        <v>0.003634946828016135</v>
      </c>
    </row>
    <row r="59" spans="1:11" ht="12.75">
      <c r="A59" s="30">
        <f>ROW(C54)</f>
        <v>54</v>
      </c>
      <c r="B59" s="39" t="s">
        <v>206</v>
      </c>
      <c r="C59" s="40" t="s">
        <v>207</v>
      </c>
      <c r="D59" s="41" t="s">
        <v>16</v>
      </c>
      <c r="E59" s="41" t="s">
        <v>208</v>
      </c>
      <c r="F59" s="42" t="s">
        <v>81</v>
      </c>
      <c r="G59" s="35" t="str">
        <f>VLOOKUP(F59,'RN HZM'!$A$1:$B$121,2,0)</f>
        <v>MA</v>
      </c>
      <c r="H59" s="36" t="str">
        <f>VLOOKUP(F59,'RN ZBPM'!$A$1:$B$109,2,0)</f>
        <v>MA</v>
      </c>
      <c r="I59" s="37">
        <v>0.036828703703703704</v>
      </c>
      <c r="J59" s="30">
        <v>1</v>
      </c>
      <c r="K59" s="38">
        <f>I59/$I$2</f>
        <v>0.0036464063072973963</v>
      </c>
    </row>
    <row r="60" spans="1:11" ht="12.75">
      <c r="A60" s="30">
        <f>ROW(C55)</f>
        <v>55</v>
      </c>
      <c r="B60" s="39" t="s">
        <v>209</v>
      </c>
      <c r="C60" s="40" t="s">
        <v>91</v>
      </c>
      <c r="D60" s="41" t="s">
        <v>210</v>
      </c>
      <c r="E60" s="41" t="s">
        <v>211</v>
      </c>
      <c r="F60" s="42" t="s">
        <v>33</v>
      </c>
      <c r="G60" s="35" t="str">
        <f>VLOOKUP(F60,'RN HZM'!$A$1:$B$121,2,0)</f>
        <v>MA</v>
      </c>
      <c r="H60" s="36" t="str">
        <f>VLOOKUP(F60,'RN ZBPM'!$A$1:$B$109,2,0)</f>
        <v>MA</v>
      </c>
      <c r="I60" s="37">
        <v>0.03693287037037037</v>
      </c>
      <c r="J60" s="30">
        <v>1</v>
      </c>
      <c r="K60" s="38">
        <f>I60/$I$2</f>
        <v>0.003656719838650532</v>
      </c>
    </row>
    <row r="61" spans="1:11" ht="12.75">
      <c r="A61" s="30">
        <f>ROW(C56)</f>
        <v>56</v>
      </c>
      <c r="B61" s="39" t="s">
        <v>212</v>
      </c>
      <c r="C61" s="40" t="s">
        <v>213</v>
      </c>
      <c r="D61" s="41" t="s">
        <v>54</v>
      </c>
      <c r="E61" s="41" t="s">
        <v>214</v>
      </c>
      <c r="F61" s="42" t="s">
        <v>65</v>
      </c>
      <c r="G61" s="35" t="str">
        <f>VLOOKUP(F61,'RN HZM'!$A$1:$B$121,2,0)</f>
        <v>MA</v>
      </c>
      <c r="H61" s="36" t="str">
        <f>VLOOKUP(F61,'RN ZBPM'!$A$1:$B$109,2,0)</f>
        <v>MA</v>
      </c>
      <c r="I61" s="37">
        <v>0.03732638888888889</v>
      </c>
      <c r="J61" s="30">
        <v>1</v>
      </c>
      <c r="K61" s="38">
        <f>I61/$I$2</f>
        <v>0.003695682068206821</v>
      </c>
    </row>
    <row r="62" spans="1:11" ht="12.75">
      <c r="A62" s="30">
        <f>ROW(C57)</f>
        <v>57</v>
      </c>
      <c r="B62" s="39" t="s">
        <v>215</v>
      </c>
      <c r="C62" s="40" t="s">
        <v>216</v>
      </c>
      <c r="D62" s="41" t="s">
        <v>217</v>
      </c>
      <c r="E62" s="41" t="s">
        <v>45</v>
      </c>
      <c r="F62" s="42" t="s">
        <v>18</v>
      </c>
      <c r="G62" s="35" t="str">
        <f>VLOOKUP(F62,'RN HZM'!$A$1:$B$121,2,0)</f>
        <v>MA</v>
      </c>
      <c r="H62" s="36" t="str">
        <f>VLOOKUP(F62,'RN ZBPM'!$A$1:$B$109,2,0)</f>
        <v>MA</v>
      </c>
      <c r="I62" s="37">
        <v>0.03806712962962963</v>
      </c>
      <c r="J62" s="30">
        <v>1</v>
      </c>
      <c r="K62" s="38">
        <f>I62/$I$2</f>
        <v>0.0037690227356068943</v>
      </c>
    </row>
    <row r="63" spans="1:11" ht="12.75">
      <c r="A63" s="30">
        <f>ROW(C58)</f>
        <v>58</v>
      </c>
      <c r="B63" s="39" t="s">
        <v>218</v>
      </c>
      <c r="C63" s="40" t="s">
        <v>219</v>
      </c>
      <c r="D63" s="41" t="s">
        <v>220</v>
      </c>
      <c r="E63" s="41" t="s">
        <v>45</v>
      </c>
      <c r="F63" s="42" t="s">
        <v>18</v>
      </c>
      <c r="G63" s="35" t="str">
        <f>VLOOKUP(F63,'RN HZM'!$A$1:$B$121,2,0)</f>
        <v>MA</v>
      </c>
      <c r="H63" s="36" t="str">
        <f>VLOOKUP(F63,'RN ZBPM'!$A$1:$B$109,2,0)</f>
        <v>MA</v>
      </c>
      <c r="I63" s="37">
        <v>0.03815972222222222</v>
      </c>
      <c r="J63" s="30">
        <v>1</v>
      </c>
      <c r="K63" s="38">
        <f>I63/$I$2</f>
        <v>0.003778190319031903</v>
      </c>
    </row>
    <row r="64" spans="1:11" ht="12.75">
      <c r="A64" s="30">
        <f>ROW(C59)</f>
        <v>59</v>
      </c>
      <c r="B64" s="39" t="s">
        <v>221</v>
      </c>
      <c r="C64" s="40" t="s">
        <v>158</v>
      </c>
      <c r="D64" s="41" t="s">
        <v>222</v>
      </c>
      <c r="E64" s="41" t="s">
        <v>159</v>
      </c>
      <c r="F64" s="42" t="s">
        <v>141</v>
      </c>
      <c r="G64" s="35" t="str">
        <f>VLOOKUP(F64,'RN HZM'!$A$1:$B$121,2,0)</f>
        <v>MA</v>
      </c>
      <c r="H64" s="36" t="str">
        <f>VLOOKUP(F64,'RN ZBPM'!$A$1:$B$109,2,0)</f>
        <v>MA</v>
      </c>
      <c r="I64" s="37">
        <v>0.03922453703703704</v>
      </c>
      <c r="J64" s="30">
        <v>1</v>
      </c>
      <c r="K64" s="38">
        <f>I64/$I$2</f>
        <v>0.003883617528419509</v>
      </c>
    </row>
    <row r="65" spans="1:11" ht="12.75">
      <c r="A65" s="30">
        <f>ROW(C60)</f>
        <v>60</v>
      </c>
      <c r="B65" s="39" t="s">
        <v>223</v>
      </c>
      <c r="C65" s="40" t="s">
        <v>224</v>
      </c>
      <c r="D65" s="41" t="s">
        <v>20</v>
      </c>
      <c r="E65" s="41" t="s">
        <v>93</v>
      </c>
      <c r="F65" s="42" t="s">
        <v>133</v>
      </c>
      <c r="G65" s="35" t="str">
        <f>VLOOKUP(F65,'RN HZM'!$A$1:$B$121,2,0)</f>
        <v>MA</v>
      </c>
      <c r="H65" s="36" t="str">
        <f>VLOOKUP(F65,'RN ZBPM'!$A$1:$B$109,2,0)</f>
        <v>MA</v>
      </c>
      <c r="I65" s="37">
        <v>0.039502314814814816</v>
      </c>
      <c r="J65" s="30">
        <v>1</v>
      </c>
      <c r="K65" s="38">
        <f>I65/$I$2</f>
        <v>0.003911120278694537</v>
      </c>
    </row>
    <row r="66" spans="1:11" ht="12.75">
      <c r="A66" s="30">
        <f>ROW(C61)</f>
        <v>61</v>
      </c>
      <c r="B66" s="39" t="s">
        <v>225</v>
      </c>
      <c r="C66" s="40" t="s">
        <v>226</v>
      </c>
      <c r="D66" s="41" t="s">
        <v>106</v>
      </c>
      <c r="E66" s="41" t="s">
        <v>93</v>
      </c>
      <c r="F66" s="42" t="s">
        <v>61</v>
      </c>
      <c r="G66" s="35" t="str">
        <f>VLOOKUP(F66,'RN HZM'!$A$1:$B$121,2,0)</f>
        <v>MA</v>
      </c>
      <c r="H66" s="36" t="str">
        <f>VLOOKUP(F66,'RN ZBPM'!$A$1:$B$109,2,0)</f>
        <v>MA</v>
      </c>
      <c r="I66" s="37">
        <v>0.03957175925925926</v>
      </c>
      <c r="J66" s="30">
        <v>1</v>
      </c>
      <c r="K66" s="38">
        <f>I66/$I$2</f>
        <v>0.003917995966263293</v>
      </c>
    </row>
    <row r="67" spans="1:11" ht="12.75">
      <c r="A67" s="30">
        <f>ROW(C62)</f>
        <v>62</v>
      </c>
      <c r="B67" s="39" t="s">
        <v>227</v>
      </c>
      <c r="C67" s="40" t="s">
        <v>228</v>
      </c>
      <c r="D67" s="41" t="s">
        <v>102</v>
      </c>
      <c r="E67" s="41" t="s">
        <v>229</v>
      </c>
      <c r="F67" s="42" t="s">
        <v>69</v>
      </c>
      <c r="G67" s="35" t="str">
        <f>VLOOKUP(F67,'RN HZM'!$A$1:$B$121,2,0)</f>
        <v>MA</v>
      </c>
      <c r="H67" s="36" t="str">
        <f>VLOOKUP(F67,'RN ZBPM'!$A$1:$B$109,2,0)</f>
        <v>MA</v>
      </c>
      <c r="I67" s="37">
        <v>0.039699074074074074</v>
      </c>
      <c r="J67" s="30">
        <v>1</v>
      </c>
      <c r="K67" s="38">
        <f>I67/$I$2</f>
        <v>0.00393060139347268</v>
      </c>
    </row>
    <row r="68" spans="1:11" ht="12.75">
      <c r="A68" s="30">
        <f>ROW(C63)</f>
        <v>63</v>
      </c>
      <c r="B68" s="39" t="s">
        <v>230</v>
      </c>
      <c r="C68" s="40" t="s">
        <v>231</v>
      </c>
      <c r="D68" s="41" t="s">
        <v>232</v>
      </c>
      <c r="E68" s="41" t="s">
        <v>233</v>
      </c>
      <c r="F68" s="42" t="s">
        <v>81</v>
      </c>
      <c r="G68" s="35" t="str">
        <f>VLOOKUP(F68,'RN HZM'!$A$1:$B$121,2,0)</f>
        <v>MA</v>
      </c>
      <c r="H68" s="36" t="str">
        <f>VLOOKUP(F68,'RN ZBPM'!$A$1:$B$109,2,0)</f>
        <v>MA</v>
      </c>
      <c r="I68" s="37">
        <v>0.039907407407407405</v>
      </c>
      <c r="J68" s="30">
        <v>1</v>
      </c>
      <c r="K68" s="38">
        <f>I68/$I$2</f>
        <v>0.003951228456178952</v>
      </c>
    </row>
    <row r="69" spans="1:11" ht="12.75">
      <c r="A69" s="30">
        <f>ROW(C64)</f>
        <v>64</v>
      </c>
      <c r="B69" s="39" t="s">
        <v>234</v>
      </c>
      <c r="C69" s="40" t="s">
        <v>235</v>
      </c>
      <c r="D69" s="41" t="s">
        <v>210</v>
      </c>
      <c r="E69" s="41" t="s">
        <v>236</v>
      </c>
      <c r="F69" s="42" t="s">
        <v>81</v>
      </c>
      <c r="G69" s="35" t="str">
        <f>VLOOKUP(F69,'RN HZM'!$A$1:$B$121,2,0)</f>
        <v>MA</v>
      </c>
      <c r="H69" s="36" t="str">
        <f>VLOOKUP(F69,'RN ZBPM'!$A$1:$B$109,2,0)</f>
        <v>MA</v>
      </c>
      <c r="I69" s="37">
        <v>0.04055555555555555</v>
      </c>
      <c r="J69" s="30">
        <v>1</v>
      </c>
      <c r="K69" s="38">
        <f>I69/$I$2</f>
        <v>0.004015401540154015</v>
      </c>
    </row>
    <row r="70" spans="1:11" ht="12.75">
      <c r="A70" s="30">
        <f>ROW(C65)</f>
        <v>65</v>
      </c>
      <c r="B70" s="39" t="s">
        <v>237</v>
      </c>
      <c r="C70" s="40" t="s">
        <v>238</v>
      </c>
      <c r="D70" s="41" t="s">
        <v>239</v>
      </c>
      <c r="E70" s="41" t="s">
        <v>45</v>
      </c>
      <c r="F70" s="42" t="s">
        <v>46</v>
      </c>
      <c r="G70" s="35" t="str">
        <f>VLOOKUP(F70,'RN HZM'!$A$1:$B$121,2,0)</f>
        <v>MA</v>
      </c>
      <c r="H70" s="36" t="str">
        <f>VLOOKUP(F70,'RN ZBPM'!$A$1:$B$109,2,0)</f>
        <v>MA</v>
      </c>
      <c r="I70" s="37">
        <v>0.04071759259259259</v>
      </c>
      <c r="J70" s="30">
        <v>1</v>
      </c>
      <c r="K70" s="38">
        <f>I70/$I$2</f>
        <v>0.004031444811147781</v>
      </c>
    </row>
    <row r="71" spans="1:11" ht="12.75">
      <c r="A71" s="30">
        <f>ROW(C66)</f>
        <v>66</v>
      </c>
      <c r="B71" s="39" t="s">
        <v>240</v>
      </c>
      <c r="C71" s="40" t="s">
        <v>241</v>
      </c>
      <c r="D71" s="41" t="s">
        <v>59</v>
      </c>
      <c r="E71" s="41" t="s">
        <v>93</v>
      </c>
      <c r="F71" s="42" t="s">
        <v>65</v>
      </c>
      <c r="G71" s="35" t="str">
        <f>VLOOKUP(F71,'RN HZM'!$A$1:$B$121,2,0)</f>
        <v>MA</v>
      </c>
      <c r="H71" s="36" t="str">
        <f>VLOOKUP(F71,'RN ZBPM'!$A$1:$B$109,2,0)</f>
        <v>MA</v>
      </c>
      <c r="I71" s="37">
        <v>0.0444212962962963</v>
      </c>
      <c r="J71" s="30">
        <v>1</v>
      </c>
      <c r="K71" s="38">
        <f>I71/$I$2</f>
        <v>0.004398148148148148</v>
      </c>
    </row>
    <row r="72" spans="1:11" ht="12.75">
      <c r="A72" s="30">
        <f>ROW(C67)</f>
        <v>67</v>
      </c>
      <c r="B72" s="39" t="s">
        <v>242</v>
      </c>
      <c r="C72" s="40" t="s">
        <v>243</v>
      </c>
      <c r="D72" s="41" t="s">
        <v>106</v>
      </c>
      <c r="E72" s="41" t="s">
        <v>93</v>
      </c>
      <c r="F72" s="42" t="s">
        <v>112</v>
      </c>
      <c r="G72" s="35" t="str">
        <f>VLOOKUP(F72,'RN HZM'!$A$1:$B$121,2,0)</f>
        <v>MA</v>
      </c>
      <c r="H72" s="36" t="str">
        <f>VLOOKUP(F72,'RN ZBPM'!$A$1:$B$109,2,0)</f>
        <v>MA</v>
      </c>
      <c r="I72" s="37">
        <v>0.046550925925925926</v>
      </c>
      <c r="J72" s="30">
        <v>1</v>
      </c>
      <c r="K72" s="38">
        <f>I72/$I$2</f>
        <v>0.004609002566923359</v>
      </c>
    </row>
    <row r="73" spans="1:11" ht="12.75">
      <c r="A73" s="30">
        <f>ROW(C68)</f>
        <v>68</v>
      </c>
      <c r="B73" s="39" t="s">
        <v>244</v>
      </c>
      <c r="C73" s="40" t="s">
        <v>147</v>
      </c>
      <c r="D73" s="41" t="s">
        <v>222</v>
      </c>
      <c r="E73" s="41" t="s">
        <v>245</v>
      </c>
      <c r="F73" s="42" t="s">
        <v>246</v>
      </c>
      <c r="G73" s="35" t="str">
        <f>VLOOKUP(F73,'RN HZM'!$A$1:$B$121,2,0)</f>
        <v>MA</v>
      </c>
      <c r="H73" s="36" t="str">
        <f>VLOOKUP(F73,'RN ZBPM'!$A$1:$B$109,2,0)</f>
        <v>MA</v>
      </c>
      <c r="I73" s="37">
        <v>0.046782407407407404</v>
      </c>
      <c r="J73" s="30">
        <v>1</v>
      </c>
      <c r="K73" s="38">
        <f>I73/$I$2</f>
        <v>0.004631921525485882</v>
      </c>
    </row>
    <row r="74" spans="1:11" ht="12.75">
      <c r="A74" s="30">
        <f>ROW(C69)</f>
        <v>69</v>
      </c>
      <c r="B74" s="39" t="s">
        <v>247</v>
      </c>
      <c r="C74" s="40" t="s">
        <v>248</v>
      </c>
      <c r="D74" s="41" t="s">
        <v>204</v>
      </c>
      <c r="E74" s="41" t="s">
        <v>249</v>
      </c>
      <c r="F74" s="42" t="s">
        <v>46</v>
      </c>
      <c r="G74" s="35" t="str">
        <f>VLOOKUP(F74,'RN HZM'!$A$1:$B$121,2,0)</f>
        <v>MA</v>
      </c>
      <c r="H74" s="36" t="str">
        <f>VLOOKUP(F74,'RN ZBPM'!$A$1:$B$109,2,0)</f>
        <v>MA</v>
      </c>
      <c r="I74" s="37">
        <v>0.05575231481481482</v>
      </c>
      <c r="J74" s="30">
        <v>1</v>
      </c>
      <c r="K74" s="38">
        <f>I74/$I$2</f>
        <v>0.005520031169783645</v>
      </c>
    </row>
    <row r="75" spans="1:11" ht="12.75">
      <c r="A75" s="30">
        <f>ROW(C70)</f>
        <v>70</v>
      </c>
      <c r="B75" s="39" t="s">
        <v>250</v>
      </c>
      <c r="C75" s="40" t="s">
        <v>251</v>
      </c>
      <c r="D75" s="41" t="s">
        <v>21</v>
      </c>
      <c r="E75" s="41" t="s">
        <v>208</v>
      </c>
      <c r="F75" s="42" t="s">
        <v>23</v>
      </c>
      <c r="G75" s="35" t="str">
        <f>VLOOKUP(F75,'RN HZM'!$A$1:$B$121,2,0)</f>
        <v>MA</v>
      </c>
      <c r="H75" s="36" t="str">
        <f>VLOOKUP(F75,'RN ZBPM'!$A$1:$B$109,2,0)</f>
        <v>MA</v>
      </c>
      <c r="I75" s="37" t="s">
        <v>252</v>
      </c>
      <c r="J75" s="43" t="s">
        <v>253</v>
      </c>
      <c r="K75" s="44" t="s">
        <v>252</v>
      </c>
    </row>
    <row r="76" spans="1:11" ht="12.75">
      <c r="A76" s="30">
        <f>ROW(C71)</f>
        <v>71</v>
      </c>
      <c r="B76" s="39" t="s">
        <v>254</v>
      </c>
      <c r="C76" s="40" t="s">
        <v>255</v>
      </c>
      <c r="D76" s="41" t="s">
        <v>20</v>
      </c>
      <c r="E76" s="41" t="s">
        <v>256</v>
      </c>
      <c r="F76" s="42" t="s">
        <v>65</v>
      </c>
      <c r="G76" s="35" t="str">
        <f>VLOOKUP(F76,'RN HZM'!$A$1:$B$121,2,0)</f>
        <v>MA</v>
      </c>
      <c r="H76" s="36" t="str">
        <f>VLOOKUP(F76,'RN ZBPM'!$A$1:$B$109,2,0)</f>
        <v>MA</v>
      </c>
      <c r="I76" s="37" t="s">
        <v>252</v>
      </c>
      <c r="J76" s="43" t="s">
        <v>253</v>
      </c>
      <c r="K76" s="44" t="s">
        <v>252</v>
      </c>
    </row>
    <row r="77" spans="1:11" ht="12.75">
      <c r="A77" s="23"/>
      <c r="B77" s="24"/>
      <c r="C77" s="25" t="str">
        <f>'Kat.'!A3</f>
        <v>Muži 40 – 49:</v>
      </c>
      <c r="D77" s="25" t="str">
        <f>'Kat.'!B3</f>
        <v>(RN 1974 – 1965)</v>
      </c>
      <c r="E77" s="25" t="str">
        <f>'Kat.'!C3</f>
        <v>MB</v>
      </c>
      <c r="F77" s="26"/>
      <c r="G77" s="26"/>
      <c r="H77" s="26"/>
      <c r="I77" s="27"/>
      <c r="J77" s="28"/>
      <c r="K77" s="29"/>
    </row>
    <row r="78" spans="1:11" ht="12.75">
      <c r="A78" s="30">
        <f>ROW(C1)</f>
        <v>1</v>
      </c>
      <c r="B78" s="31" t="s">
        <v>257</v>
      </c>
      <c r="C78" s="32" t="s">
        <v>258</v>
      </c>
      <c r="D78" s="33" t="s">
        <v>259</v>
      </c>
      <c r="E78" s="33" t="s">
        <v>260</v>
      </c>
      <c r="F78" s="34" t="s">
        <v>261</v>
      </c>
      <c r="G78" s="35" t="str">
        <f>VLOOKUP(F78,'RN HZM'!$A$1:$B$121,2,0)</f>
        <v>MB</v>
      </c>
      <c r="H78" s="36" t="str">
        <f>VLOOKUP(F78,'RN ZBPM'!$A$1:$B$109,2,0)</f>
        <v>MB</v>
      </c>
      <c r="I78" s="45">
        <v>0.02616898148148148</v>
      </c>
      <c r="J78" s="30">
        <v>30</v>
      </c>
      <c r="K78" s="38">
        <f>I78/$I$2</f>
        <v>0.002590988265493216</v>
      </c>
    </row>
    <row r="79" spans="1:11" ht="12.75">
      <c r="A79" s="30">
        <f>ROW(C2)</f>
        <v>2</v>
      </c>
      <c r="B79" s="31" t="s">
        <v>262</v>
      </c>
      <c r="C79" s="32" t="s">
        <v>263</v>
      </c>
      <c r="D79" s="33" t="s">
        <v>148</v>
      </c>
      <c r="E79" s="33" t="s">
        <v>264</v>
      </c>
      <c r="F79" s="34" t="s">
        <v>265</v>
      </c>
      <c r="G79" s="35" t="str">
        <f>VLOOKUP(F79,'RN HZM'!$A$1:$B$121,2,0)</f>
        <v>MB</v>
      </c>
      <c r="H79" s="36" t="str">
        <f>VLOOKUP(F79,'RN ZBPM'!$A$1:$B$109,2,0)</f>
        <v>MB</v>
      </c>
      <c r="I79" s="45">
        <v>0.029756944444444444</v>
      </c>
      <c r="J79" s="30">
        <v>25</v>
      </c>
      <c r="K79" s="38">
        <f>I79/$I$2</f>
        <v>0.0029462321232123214</v>
      </c>
    </row>
    <row r="80" spans="1:11" ht="12.75">
      <c r="A80" s="30">
        <f>ROW(C3)</f>
        <v>3</v>
      </c>
      <c r="B80" s="31" t="s">
        <v>266</v>
      </c>
      <c r="C80" s="32" t="s">
        <v>267</v>
      </c>
      <c r="D80" s="33" t="s">
        <v>21</v>
      </c>
      <c r="E80" s="33" t="s">
        <v>268</v>
      </c>
      <c r="F80" s="34" t="s">
        <v>269</v>
      </c>
      <c r="G80" s="35" t="str">
        <f>VLOOKUP(F80,'RN HZM'!$A$1:$B$121,2,0)</f>
        <v>MB</v>
      </c>
      <c r="H80" s="36" t="str">
        <f>VLOOKUP(F80,'RN ZBPM'!$A$1:$B$109,2,0)</f>
        <v>MB</v>
      </c>
      <c r="I80" s="45">
        <v>0.02982638888888889</v>
      </c>
      <c r="J80" s="30">
        <v>21</v>
      </c>
      <c r="K80" s="38">
        <f>I80/$I$2</f>
        <v>0.002953107810781078</v>
      </c>
    </row>
    <row r="81" spans="1:11" ht="12.75">
      <c r="A81" s="30">
        <f>ROW(C4)</f>
        <v>4</v>
      </c>
      <c r="B81" s="31" t="s">
        <v>270</v>
      </c>
      <c r="C81" s="32" t="s">
        <v>271</v>
      </c>
      <c r="D81" s="33" t="s">
        <v>59</v>
      </c>
      <c r="E81" s="33" t="s">
        <v>272</v>
      </c>
      <c r="F81" s="34" t="s">
        <v>273</v>
      </c>
      <c r="G81" s="35" t="str">
        <f>VLOOKUP(F81,'RN HZM'!$A$1:$B$121,2,0)</f>
        <v>MB</v>
      </c>
      <c r="H81" s="36" t="str">
        <f>VLOOKUP(F81,'RN ZBPM'!$A$1:$B$109,2,0)</f>
        <v>MB</v>
      </c>
      <c r="I81" s="45">
        <v>0.030081018518518517</v>
      </c>
      <c r="J81" s="30">
        <v>18</v>
      </c>
      <c r="K81" s="38">
        <f>I81/$I$2</f>
        <v>0.0029783186651998533</v>
      </c>
    </row>
    <row r="82" spans="1:11" ht="12.75">
      <c r="A82" s="30">
        <f>ROW(C5)</f>
        <v>5</v>
      </c>
      <c r="B82" s="31" t="s">
        <v>274</v>
      </c>
      <c r="C82" s="32" t="s">
        <v>275</v>
      </c>
      <c r="D82" s="33" t="s">
        <v>20</v>
      </c>
      <c r="E82" s="33" t="s">
        <v>276</v>
      </c>
      <c r="F82" s="34" t="s">
        <v>277</v>
      </c>
      <c r="G82" s="35" t="str">
        <f>VLOOKUP(F82,'RN HZM'!$A$1:$B$121,2,0)</f>
        <v>MB</v>
      </c>
      <c r="H82" s="36" t="str">
        <f>VLOOKUP(F82,'RN ZBPM'!$A$1:$B$109,2,0)</f>
        <v>MB</v>
      </c>
      <c r="I82" s="45">
        <v>0.030601851851851852</v>
      </c>
      <c r="J82" s="30">
        <v>16</v>
      </c>
      <c r="K82" s="38">
        <f>I82/$I$2</f>
        <v>0.00302988632196553</v>
      </c>
    </row>
    <row r="83" spans="1:11" ht="12.75">
      <c r="A83" s="30">
        <f>ROW(C6)</f>
        <v>6</v>
      </c>
      <c r="B83" s="31" t="s">
        <v>278</v>
      </c>
      <c r="C83" s="32" t="s">
        <v>243</v>
      </c>
      <c r="D83" s="33" t="s">
        <v>16</v>
      </c>
      <c r="E83" s="33" t="s">
        <v>93</v>
      </c>
      <c r="F83" s="34" t="s">
        <v>261</v>
      </c>
      <c r="G83" s="35" t="str">
        <f>VLOOKUP(F83,'RN HZM'!$A$1:$B$121,2,0)</f>
        <v>MB</v>
      </c>
      <c r="H83" s="36" t="str">
        <f>VLOOKUP(F83,'RN ZBPM'!$A$1:$B$109,2,0)</f>
        <v>MB</v>
      </c>
      <c r="I83" s="45">
        <v>0.030659722222222224</v>
      </c>
      <c r="J83" s="30">
        <v>15</v>
      </c>
      <c r="K83" s="38">
        <f>I83/$I$2</f>
        <v>0.003035616061606161</v>
      </c>
    </row>
    <row r="84" spans="1:11" ht="12.75">
      <c r="A84" s="30">
        <f>ROW(C7)</f>
        <v>7</v>
      </c>
      <c r="B84" s="31" t="s">
        <v>279</v>
      </c>
      <c r="C84" s="32" t="s">
        <v>280</v>
      </c>
      <c r="D84" s="33" t="s">
        <v>44</v>
      </c>
      <c r="E84" s="33" t="s">
        <v>45</v>
      </c>
      <c r="F84" s="34" t="s">
        <v>281</v>
      </c>
      <c r="G84" s="35" t="str">
        <f>VLOOKUP(F84,'RN HZM'!$A$1:$B$121,2,0)</f>
        <v>MB</v>
      </c>
      <c r="H84" s="36" t="str">
        <f>VLOOKUP(F84,'RN ZBPM'!$A$1:$B$109,2,0)</f>
        <v>MB</v>
      </c>
      <c r="I84" s="45">
        <v>0.031377314814814816</v>
      </c>
      <c r="J84" s="30">
        <v>14</v>
      </c>
      <c r="K84" s="38">
        <f>I84/$I$2</f>
        <v>0.003106664833149982</v>
      </c>
    </row>
    <row r="85" spans="1:11" ht="12.75">
      <c r="A85" s="30">
        <f>ROW(C8)</f>
        <v>8</v>
      </c>
      <c r="B85" s="31" t="s">
        <v>282</v>
      </c>
      <c r="C85" s="32" t="s">
        <v>283</v>
      </c>
      <c r="D85" s="33" t="s">
        <v>284</v>
      </c>
      <c r="E85" s="33" t="s">
        <v>285</v>
      </c>
      <c r="F85" s="34" t="s">
        <v>265</v>
      </c>
      <c r="G85" s="35" t="str">
        <f>VLOOKUP(F85,'RN HZM'!$A$1:$B$121,2,0)</f>
        <v>MB</v>
      </c>
      <c r="H85" s="36" t="str">
        <f>VLOOKUP(F85,'RN ZBPM'!$A$1:$B$109,2,0)</f>
        <v>MB</v>
      </c>
      <c r="I85" s="45">
        <v>0.03155092592592593</v>
      </c>
      <c r="J85" s="30">
        <v>13</v>
      </c>
      <c r="K85" s="38">
        <f>I85/$I$2</f>
        <v>0.003123854052071874</v>
      </c>
    </row>
    <row r="86" spans="1:11" ht="12.75">
      <c r="A86" s="30">
        <f>ROW(C9)</f>
        <v>9</v>
      </c>
      <c r="B86" s="31" t="s">
        <v>286</v>
      </c>
      <c r="C86" s="32" t="s">
        <v>287</v>
      </c>
      <c r="D86" s="33" t="s">
        <v>170</v>
      </c>
      <c r="E86" s="33" t="s">
        <v>288</v>
      </c>
      <c r="F86" s="34" t="s">
        <v>261</v>
      </c>
      <c r="G86" s="35" t="str">
        <f>VLOOKUP(F86,'RN HZM'!$A$1:$B$121,2,0)</f>
        <v>MB</v>
      </c>
      <c r="H86" s="36" t="str">
        <f>VLOOKUP(F86,'RN ZBPM'!$A$1:$B$109,2,0)</f>
        <v>MB</v>
      </c>
      <c r="I86" s="45">
        <v>0.03197916666666667</v>
      </c>
      <c r="J86" s="30">
        <v>12</v>
      </c>
      <c r="K86" s="38">
        <f>I86/$I$2</f>
        <v>0.0031662541254125418</v>
      </c>
    </row>
    <row r="87" spans="1:11" ht="12.75">
      <c r="A87" s="30">
        <f>ROW(C10)</f>
        <v>10</v>
      </c>
      <c r="B87" s="31" t="s">
        <v>289</v>
      </c>
      <c r="C87" s="32" t="s">
        <v>48</v>
      </c>
      <c r="D87" s="33" t="s">
        <v>290</v>
      </c>
      <c r="E87" s="33" t="s">
        <v>291</v>
      </c>
      <c r="F87" s="34" t="s">
        <v>292</v>
      </c>
      <c r="G87" s="35" t="str">
        <f>VLOOKUP(F87,'RN HZM'!$A$1:$B$121,2,0)</f>
        <v>MB</v>
      </c>
      <c r="H87" s="36" t="str">
        <f>VLOOKUP(F87,'RN ZBPM'!$A$1:$B$109,2,0)</f>
        <v>MB</v>
      </c>
      <c r="I87" s="45">
        <v>0.03211805555555555</v>
      </c>
      <c r="J87" s="30">
        <v>11</v>
      </c>
      <c r="K87" s="38">
        <f>I87/$I$2</f>
        <v>0.0031800055005500546</v>
      </c>
    </row>
    <row r="88" spans="1:11" ht="12.75">
      <c r="A88" s="30">
        <f>ROW(C11)</f>
        <v>11</v>
      </c>
      <c r="B88" s="31" t="s">
        <v>293</v>
      </c>
      <c r="C88" s="32" t="s">
        <v>294</v>
      </c>
      <c r="D88" s="33" t="s">
        <v>295</v>
      </c>
      <c r="E88" s="33" t="s">
        <v>93</v>
      </c>
      <c r="F88" s="34" t="s">
        <v>296</v>
      </c>
      <c r="G88" s="35" t="str">
        <f>VLOOKUP(F88,'RN HZM'!$A$1:$B$121,2,0)</f>
        <v>MB</v>
      </c>
      <c r="H88" s="36" t="str">
        <f>VLOOKUP(F88,'RN ZBPM'!$A$1:$B$109,2,0)</f>
        <v>MB</v>
      </c>
      <c r="I88" s="45">
        <v>0.03280092592592593</v>
      </c>
      <c r="J88" s="30">
        <v>10</v>
      </c>
      <c r="K88" s="38">
        <f>I88/$I$2</f>
        <v>0.0032476164283094977</v>
      </c>
    </row>
    <row r="89" spans="1:11" ht="12.75">
      <c r="A89" s="30">
        <f>ROW(C12)</f>
        <v>12</v>
      </c>
      <c r="B89" s="31" t="s">
        <v>297</v>
      </c>
      <c r="C89" s="32" t="s">
        <v>298</v>
      </c>
      <c r="D89" s="33" t="s">
        <v>20</v>
      </c>
      <c r="E89" s="33" t="s">
        <v>299</v>
      </c>
      <c r="F89" s="34" t="s">
        <v>296</v>
      </c>
      <c r="G89" s="35" t="str">
        <f>VLOOKUP(F89,'RN HZM'!$A$1:$B$121,2,0)</f>
        <v>MB</v>
      </c>
      <c r="H89" s="36" t="str">
        <f>VLOOKUP(F89,'RN ZBPM'!$A$1:$B$109,2,0)</f>
        <v>MB</v>
      </c>
      <c r="I89" s="45">
        <v>0.03306712962962963</v>
      </c>
      <c r="J89" s="30">
        <v>9</v>
      </c>
      <c r="K89" s="38">
        <f>I89/$I$2</f>
        <v>0.003273973230656399</v>
      </c>
    </row>
    <row r="90" spans="1:11" ht="12.75">
      <c r="A90" s="30">
        <f>ROW(C13)</f>
        <v>13</v>
      </c>
      <c r="B90" s="31" t="s">
        <v>300</v>
      </c>
      <c r="C90" s="32" t="s">
        <v>301</v>
      </c>
      <c r="D90" s="33" t="s">
        <v>259</v>
      </c>
      <c r="E90" s="33" t="s">
        <v>302</v>
      </c>
      <c r="F90" s="34" t="s">
        <v>269</v>
      </c>
      <c r="G90" s="35" t="str">
        <f>VLOOKUP(F90,'RN HZM'!$A$1:$B$121,2,0)</f>
        <v>MB</v>
      </c>
      <c r="H90" s="36" t="str">
        <f>VLOOKUP(F90,'RN ZBPM'!$A$1:$B$109,2,0)</f>
        <v>MB</v>
      </c>
      <c r="I90" s="45">
        <v>0.03320601851851852</v>
      </c>
      <c r="J90" s="30">
        <v>8</v>
      </c>
      <c r="K90" s="38">
        <f>I90/$I$2</f>
        <v>0.0032877246057939125</v>
      </c>
    </row>
    <row r="91" spans="1:11" ht="12.75">
      <c r="A91" s="30">
        <f>ROW(C14)</f>
        <v>14</v>
      </c>
      <c r="B91" s="31" t="s">
        <v>303</v>
      </c>
      <c r="C91" s="32" t="s">
        <v>304</v>
      </c>
      <c r="D91" s="33" t="s">
        <v>147</v>
      </c>
      <c r="E91" s="33" t="s">
        <v>305</v>
      </c>
      <c r="F91" s="34" t="s">
        <v>265</v>
      </c>
      <c r="G91" s="35" t="str">
        <f>VLOOKUP(F91,'RN HZM'!$A$1:$B$121,2,0)</f>
        <v>MB</v>
      </c>
      <c r="H91" s="36" t="str">
        <f>VLOOKUP(F91,'RN ZBPM'!$A$1:$B$109,2,0)</f>
        <v>MB</v>
      </c>
      <c r="I91" s="45">
        <v>0.03325231481481482</v>
      </c>
      <c r="J91" s="30">
        <v>7</v>
      </c>
      <c r="K91" s="38">
        <f>I91/$I$2</f>
        <v>0.003292308397506418</v>
      </c>
    </row>
    <row r="92" spans="1:11" ht="12.75">
      <c r="A92" s="30">
        <f>ROW(C15)</f>
        <v>15</v>
      </c>
      <c r="B92" s="31" t="s">
        <v>306</v>
      </c>
      <c r="C92" s="32" t="s">
        <v>307</v>
      </c>
      <c r="D92" s="33" t="s">
        <v>75</v>
      </c>
      <c r="E92" s="33" t="s">
        <v>308</v>
      </c>
      <c r="F92" s="34" t="s">
        <v>281</v>
      </c>
      <c r="G92" s="35" t="str">
        <f>VLOOKUP(F92,'RN HZM'!$A$1:$B$121,2,0)</f>
        <v>MB</v>
      </c>
      <c r="H92" s="36" t="str">
        <f>VLOOKUP(F92,'RN ZBPM'!$A$1:$B$109,2,0)</f>
        <v>MB</v>
      </c>
      <c r="I92" s="45">
        <v>0.03329861111111111</v>
      </c>
      <c r="J92" s="30">
        <v>6</v>
      </c>
      <c r="K92" s="38">
        <f>I92/$I$2</f>
        <v>0.0032968921892189223</v>
      </c>
    </row>
    <row r="93" spans="1:11" ht="12.75">
      <c r="A93" s="30">
        <f>ROW(C16)</f>
        <v>16</v>
      </c>
      <c r="B93" s="31" t="s">
        <v>309</v>
      </c>
      <c r="C93" s="32" t="s">
        <v>310</v>
      </c>
      <c r="D93" s="33" t="s">
        <v>311</v>
      </c>
      <c r="E93" s="33" t="s">
        <v>41</v>
      </c>
      <c r="F93" s="34" t="s">
        <v>292</v>
      </c>
      <c r="G93" s="35" t="str">
        <f>VLOOKUP(F93,'RN HZM'!$A$1:$B$121,2,0)</f>
        <v>MB</v>
      </c>
      <c r="H93" s="36" t="str">
        <f>VLOOKUP(F93,'RN ZBPM'!$A$1:$B$109,2,0)</f>
        <v>MB</v>
      </c>
      <c r="I93" s="45">
        <v>0.03386574074074074</v>
      </c>
      <c r="J93" s="30">
        <v>5</v>
      </c>
      <c r="K93" s="38">
        <f>I93/$I$2</f>
        <v>0.003353043637697103</v>
      </c>
    </row>
    <row r="94" spans="1:11" ht="12.75">
      <c r="A94" s="30">
        <f>ROW(C17)</f>
        <v>17</v>
      </c>
      <c r="B94" s="31" t="s">
        <v>312</v>
      </c>
      <c r="C94" s="32" t="s">
        <v>138</v>
      </c>
      <c r="D94" s="33" t="s">
        <v>139</v>
      </c>
      <c r="E94" s="33" t="s">
        <v>313</v>
      </c>
      <c r="F94" s="34" t="s">
        <v>277</v>
      </c>
      <c r="G94" s="35" t="str">
        <f>VLOOKUP(F94,'RN HZM'!$A$1:$B$121,2,0)</f>
        <v>MB</v>
      </c>
      <c r="H94" s="36" t="str">
        <f>VLOOKUP(F94,'RN ZBPM'!$A$1:$B$109,2,0)</f>
        <v>MB</v>
      </c>
      <c r="I94" s="45">
        <v>0.03453703703703704</v>
      </c>
      <c r="J94" s="30">
        <v>4</v>
      </c>
      <c r="K94" s="38">
        <f>I94/$I$2</f>
        <v>0.00341950861752842</v>
      </c>
    </row>
    <row r="95" spans="1:11" ht="12.75">
      <c r="A95" s="30">
        <f>ROW(C18)</f>
        <v>18</v>
      </c>
      <c r="B95" s="31" t="s">
        <v>314</v>
      </c>
      <c r="C95" s="32" t="s">
        <v>315</v>
      </c>
      <c r="D95" s="33" t="s">
        <v>295</v>
      </c>
      <c r="E95" s="33" t="s">
        <v>64</v>
      </c>
      <c r="F95" s="34" t="s">
        <v>273</v>
      </c>
      <c r="G95" s="35" t="str">
        <f>VLOOKUP(F95,'RN HZM'!$A$1:$B$121,2,0)</f>
        <v>MB</v>
      </c>
      <c r="H95" s="36" t="str">
        <f>VLOOKUP(F95,'RN ZBPM'!$A$1:$B$109,2,0)</f>
        <v>MB</v>
      </c>
      <c r="I95" s="45">
        <v>0.0347337962962963</v>
      </c>
      <c r="J95" s="30">
        <v>3</v>
      </c>
      <c r="K95" s="38">
        <f>I95/$I$2</f>
        <v>0.0034389897323065643</v>
      </c>
    </row>
    <row r="96" spans="1:11" ht="12.75">
      <c r="A96" s="30">
        <f>ROW(C19)</f>
        <v>19</v>
      </c>
      <c r="B96" s="31" t="s">
        <v>316</v>
      </c>
      <c r="C96" s="32" t="s">
        <v>317</v>
      </c>
      <c r="D96" s="33" t="s">
        <v>318</v>
      </c>
      <c r="E96" s="33" t="s">
        <v>319</v>
      </c>
      <c r="F96" s="34" t="s">
        <v>281</v>
      </c>
      <c r="G96" s="35" t="str">
        <f>VLOOKUP(F96,'RN HZM'!$A$1:$B$121,2,0)</f>
        <v>MB</v>
      </c>
      <c r="H96" s="36" t="str">
        <f>VLOOKUP(F96,'RN ZBPM'!$A$1:$B$109,2,0)</f>
        <v>MB</v>
      </c>
      <c r="I96" s="45">
        <v>0.03497685185185185</v>
      </c>
      <c r="J96" s="30">
        <v>2</v>
      </c>
      <c r="K96" s="38">
        <f>I96/$I$2</f>
        <v>0.0034630546387972127</v>
      </c>
    </row>
    <row r="97" spans="1:11" ht="12.75">
      <c r="A97" s="30">
        <f>ROW(C20)</f>
        <v>20</v>
      </c>
      <c r="B97" s="31" t="s">
        <v>320</v>
      </c>
      <c r="C97" s="32" t="s">
        <v>321</v>
      </c>
      <c r="D97" s="33" t="s">
        <v>20</v>
      </c>
      <c r="E97" s="33" t="s">
        <v>322</v>
      </c>
      <c r="F97" s="34" t="s">
        <v>281</v>
      </c>
      <c r="G97" s="35" t="str">
        <f>VLOOKUP(F97,'RN HZM'!$A$1:$B$121,2,0)</f>
        <v>MB</v>
      </c>
      <c r="H97" s="36" t="str">
        <f>VLOOKUP(F97,'RN ZBPM'!$A$1:$B$109,2,0)</f>
        <v>MB</v>
      </c>
      <c r="I97" s="45">
        <v>0.0352662037037037</v>
      </c>
      <c r="J97" s="30">
        <v>1</v>
      </c>
      <c r="K97" s="38">
        <f>I97/$I$2</f>
        <v>0.0034917033370003665</v>
      </c>
    </row>
    <row r="98" spans="1:11" ht="12.75">
      <c r="A98" s="30">
        <f>ROW(C21)</f>
        <v>21</v>
      </c>
      <c r="B98" s="31" t="s">
        <v>323</v>
      </c>
      <c r="C98" s="32" t="s">
        <v>324</v>
      </c>
      <c r="D98" s="33" t="s">
        <v>325</v>
      </c>
      <c r="E98" s="33" t="s">
        <v>326</v>
      </c>
      <c r="F98" s="34" t="s">
        <v>292</v>
      </c>
      <c r="G98" s="35" t="str">
        <f>VLOOKUP(F98,'RN HZM'!$A$1:$B$121,2,0)</f>
        <v>MB</v>
      </c>
      <c r="H98" s="36" t="str">
        <f>VLOOKUP(F98,'RN ZBPM'!$A$1:$B$109,2,0)</f>
        <v>MB</v>
      </c>
      <c r="I98" s="45">
        <v>0.0353587962962963</v>
      </c>
      <c r="J98" s="30">
        <v>1</v>
      </c>
      <c r="K98" s="38">
        <f>I98/$I$2</f>
        <v>0.0035008709204253762</v>
      </c>
    </row>
    <row r="99" spans="1:11" ht="12.75">
      <c r="A99" s="30">
        <f>ROW(C22)</f>
        <v>22</v>
      </c>
      <c r="B99" s="31" t="s">
        <v>327</v>
      </c>
      <c r="C99" s="32" t="s">
        <v>328</v>
      </c>
      <c r="D99" s="33" t="s">
        <v>155</v>
      </c>
      <c r="E99" s="33" t="s">
        <v>329</v>
      </c>
      <c r="F99" s="34" t="s">
        <v>292</v>
      </c>
      <c r="G99" s="35" t="str">
        <f>VLOOKUP(F99,'RN HZM'!$A$1:$B$121,2,0)</f>
        <v>MB</v>
      </c>
      <c r="H99" s="36" t="str">
        <f>VLOOKUP(F99,'RN ZBPM'!$A$1:$B$109,2,0)</f>
        <v>MB</v>
      </c>
      <c r="I99" s="45">
        <v>0.035798611111111114</v>
      </c>
      <c r="J99" s="30">
        <v>1</v>
      </c>
      <c r="K99" s="38">
        <f>I99/$I$2</f>
        <v>0.00354441694169417</v>
      </c>
    </row>
    <row r="100" spans="1:11" ht="12.75">
      <c r="A100" s="30">
        <f>ROW(C23)</f>
        <v>23</v>
      </c>
      <c r="B100" s="31" t="s">
        <v>330</v>
      </c>
      <c r="C100" s="32" t="s">
        <v>331</v>
      </c>
      <c r="D100" s="33" t="s">
        <v>59</v>
      </c>
      <c r="E100" s="33" t="s">
        <v>332</v>
      </c>
      <c r="F100" s="34" t="s">
        <v>261</v>
      </c>
      <c r="G100" s="35" t="str">
        <f>VLOOKUP(F100,'RN HZM'!$A$1:$B$121,2,0)</f>
        <v>MB</v>
      </c>
      <c r="H100" s="36" t="str">
        <f>VLOOKUP(F100,'RN ZBPM'!$A$1:$B$109,2,0)</f>
        <v>MB</v>
      </c>
      <c r="I100" s="45">
        <v>0.03608796296296296</v>
      </c>
      <c r="J100" s="30">
        <v>1</v>
      </c>
      <c r="K100" s="38">
        <f>I100/$I$2</f>
        <v>0.003573065639897323</v>
      </c>
    </row>
    <row r="101" spans="1:11" ht="12.75">
      <c r="A101" s="30">
        <f>ROW(C24)</f>
        <v>24</v>
      </c>
      <c r="B101" s="31" t="s">
        <v>333</v>
      </c>
      <c r="C101" s="32" t="s">
        <v>334</v>
      </c>
      <c r="D101" s="33" t="s">
        <v>79</v>
      </c>
      <c r="E101" s="33" t="s">
        <v>93</v>
      </c>
      <c r="F101" s="34" t="s">
        <v>273</v>
      </c>
      <c r="G101" s="35" t="str">
        <f>VLOOKUP(F101,'RN HZM'!$A$1:$B$121,2,0)</f>
        <v>MB</v>
      </c>
      <c r="H101" s="36" t="str">
        <f>VLOOKUP(F101,'RN ZBPM'!$A$1:$B$109,2,0)</f>
        <v>MB</v>
      </c>
      <c r="I101" s="45">
        <v>0.03644675925925926</v>
      </c>
      <c r="J101" s="30">
        <v>1</v>
      </c>
      <c r="K101" s="38">
        <f>I101/$I$2</f>
        <v>0.003608590025669234</v>
      </c>
    </row>
    <row r="102" spans="1:11" ht="12.75">
      <c r="A102" s="30">
        <f>ROW(C25)</f>
        <v>25</v>
      </c>
      <c r="B102" s="31" t="s">
        <v>335</v>
      </c>
      <c r="C102" s="32" t="s">
        <v>336</v>
      </c>
      <c r="D102" s="33" t="s">
        <v>21</v>
      </c>
      <c r="E102" s="33" t="s">
        <v>337</v>
      </c>
      <c r="F102" s="34" t="s">
        <v>338</v>
      </c>
      <c r="G102" s="35" t="str">
        <f>VLOOKUP(F102,'RN HZM'!$A$1:$B$121,2,0)</f>
        <v>MB</v>
      </c>
      <c r="H102" s="36" t="str">
        <f>VLOOKUP(F102,'RN ZBPM'!$A$1:$B$109,2,0)</f>
        <v>MB</v>
      </c>
      <c r="I102" s="45">
        <v>0.03671296296296296</v>
      </c>
      <c r="J102" s="30">
        <v>1</v>
      </c>
      <c r="K102" s="38">
        <f>I102/$I$2</f>
        <v>0.003634946828016135</v>
      </c>
    </row>
    <row r="103" spans="1:11" ht="12.75">
      <c r="A103" s="30">
        <f>ROW(C26)</f>
        <v>26</v>
      </c>
      <c r="B103" s="31" t="s">
        <v>339</v>
      </c>
      <c r="C103" s="32" t="s">
        <v>340</v>
      </c>
      <c r="D103" s="33" t="s">
        <v>341</v>
      </c>
      <c r="E103" s="33" t="s">
        <v>342</v>
      </c>
      <c r="F103" s="34" t="s">
        <v>269</v>
      </c>
      <c r="G103" s="35" t="str">
        <f>VLOOKUP(F103,'RN HZM'!$A$1:$B$121,2,0)</f>
        <v>MB</v>
      </c>
      <c r="H103" s="36" t="str">
        <f>VLOOKUP(F103,'RN ZBPM'!$A$1:$B$109,2,0)</f>
        <v>MB</v>
      </c>
      <c r="I103" s="45">
        <v>0.03674768518518518</v>
      </c>
      <c r="J103" s="30">
        <v>1</v>
      </c>
      <c r="K103" s="38">
        <f>I103/$I$2</f>
        <v>0.0036383846718005134</v>
      </c>
    </row>
    <row r="104" spans="1:11" ht="12.75">
      <c r="A104" s="30">
        <f>ROW(C27)</f>
        <v>27</v>
      </c>
      <c r="B104" s="31" t="s">
        <v>343</v>
      </c>
      <c r="C104" s="32" t="s">
        <v>344</v>
      </c>
      <c r="D104" s="33" t="s">
        <v>210</v>
      </c>
      <c r="E104" s="33" t="s">
        <v>345</v>
      </c>
      <c r="F104" s="34" t="s">
        <v>346</v>
      </c>
      <c r="G104" s="35" t="str">
        <f>VLOOKUP(F104,'RN HZM'!$A$1:$B$121,2,0)</f>
        <v>MB</v>
      </c>
      <c r="H104" s="36" t="str">
        <f>VLOOKUP(F104,'RN ZBPM'!$A$1:$B$109,2,0)</f>
        <v>MB</v>
      </c>
      <c r="I104" s="45">
        <v>0.03815972222222222</v>
      </c>
      <c r="J104" s="30">
        <v>1</v>
      </c>
      <c r="K104" s="38">
        <f>I104/$I$2</f>
        <v>0.003778190319031903</v>
      </c>
    </row>
    <row r="105" spans="1:11" ht="12.75">
      <c r="A105" s="30">
        <f>ROW(C28)</f>
        <v>28</v>
      </c>
      <c r="B105" s="31" t="s">
        <v>347</v>
      </c>
      <c r="C105" s="32" t="s">
        <v>348</v>
      </c>
      <c r="D105" s="33" t="s">
        <v>144</v>
      </c>
      <c r="E105" s="33" t="s">
        <v>349</v>
      </c>
      <c r="F105" s="34" t="s">
        <v>277</v>
      </c>
      <c r="G105" s="35" t="str">
        <f>VLOOKUP(F105,'RN HZM'!$A$1:$B$121,2,0)</f>
        <v>MB</v>
      </c>
      <c r="H105" s="36" t="str">
        <f>VLOOKUP(F105,'RN ZBPM'!$A$1:$B$109,2,0)</f>
        <v>MB</v>
      </c>
      <c r="I105" s="45">
        <v>0.038287037037037036</v>
      </c>
      <c r="J105" s="30">
        <v>1</v>
      </c>
      <c r="K105" s="38">
        <f>I105/$I$2</f>
        <v>0.003790795746241291</v>
      </c>
    </row>
    <row r="106" spans="1:11" ht="12.75">
      <c r="A106" s="30">
        <f>ROW(C29)</f>
        <v>29</v>
      </c>
      <c r="B106" s="31" t="s">
        <v>350</v>
      </c>
      <c r="C106" s="32" t="s">
        <v>351</v>
      </c>
      <c r="D106" s="33" t="s">
        <v>21</v>
      </c>
      <c r="E106" s="33" t="s">
        <v>352</v>
      </c>
      <c r="F106" s="34" t="s">
        <v>281</v>
      </c>
      <c r="G106" s="35" t="str">
        <f>VLOOKUP(F106,'RN HZM'!$A$1:$B$121,2,0)</f>
        <v>MB</v>
      </c>
      <c r="H106" s="36" t="str">
        <f>VLOOKUP(F106,'RN ZBPM'!$A$1:$B$109,2,0)</f>
        <v>MB</v>
      </c>
      <c r="I106" s="45">
        <v>0.03863425925925926</v>
      </c>
      <c r="J106" s="30">
        <v>1</v>
      </c>
      <c r="K106" s="38">
        <f>I106/$I$2</f>
        <v>0.003825174184085075</v>
      </c>
    </row>
    <row r="107" spans="1:11" ht="12.75">
      <c r="A107" s="30">
        <f>ROW(C30)</f>
        <v>30</v>
      </c>
      <c r="B107" s="31" t="s">
        <v>353</v>
      </c>
      <c r="C107" s="32" t="s">
        <v>354</v>
      </c>
      <c r="D107" s="33" t="s">
        <v>355</v>
      </c>
      <c r="E107" s="33" t="s">
        <v>17</v>
      </c>
      <c r="F107" s="34" t="s">
        <v>265</v>
      </c>
      <c r="G107" s="35" t="str">
        <f>VLOOKUP(F107,'RN HZM'!$A$1:$B$121,2,0)</f>
        <v>MB</v>
      </c>
      <c r="H107" s="36" t="str">
        <f>VLOOKUP(F107,'RN ZBPM'!$A$1:$B$109,2,0)</f>
        <v>MB</v>
      </c>
      <c r="I107" s="45">
        <v>0.039502314814814816</v>
      </c>
      <c r="J107" s="30">
        <v>1</v>
      </c>
      <c r="K107" s="38">
        <f>I107/$I$2</f>
        <v>0.003911120278694537</v>
      </c>
    </row>
    <row r="108" spans="1:11" ht="12.75">
      <c r="A108" s="30">
        <f>ROW(C31)</f>
        <v>31</v>
      </c>
      <c r="B108" s="31" t="s">
        <v>356</v>
      </c>
      <c r="C108" s="32" t="s">
        <v>357</v>
      </c>
      <c r="D108" s="33" t="s">
        <v>358</v>
      </c>
      <c r="E108" s="33" t="s">
        <v>64</v>
      </c>
      <c r="F108" s="34" t="s">
        <v>261</v>
      </c>
      <c r="G108" s="35" t="str">
        <f>VLOOKUP(F108,'RN HZM'!$A$1:$B$121,2,0)</f>
        <v>MB</v>
      </c>
      <c r="H108" s="36" t="str">
        <f>VLOOKUP(F108,'RN ZBPM'!$A$1:$B$109,2,0)</f>
        <v>MB</v>
      </c>
      <c r="I108" s="45">
        <v>0.040844907407407406</v>
      </c>
      <c r="J108" s="30">
        <v>1</v>
      </c>
      <c r="K108" s="38">
        <f>I108/$I$2</f>
        <v>0.0040440502383571695</v>
      </c>
    </row>
    <row r="109" spans="1:11" ht="12.75">
      <c r="A109" s="30">
        <f>ROW(C32)</f>
        <v>32</v>
      </c>
      <c r="B109" s="31" t="s">
        <v>359</v>
      </c>
      <c r="C109" s="32" t="s">
        <v>360</v>
      </c>
      <c r="D109" s="33" t="s">
        <v>21</v>
      </c>
      <c r="E109" s="33" t="s">
        <v>208</v>
      </c>
      <c r="F109" s="34" t="s">
        <v>265</v>
      </c>
      <c r="G109" s="35" t="str">
        <f>VLOOKUP(F109,'RN HZM'!$A$1:$B$121,2,0)</f>
        <v>MB</v>
      </c>
      <c r="H109" s="36" t="str">
        <f>VLOOKUP(F109,'RN ZBPM'!$A$1:$B$109,2,0)</f>
        <v>MB</v>
      </c>
      <c r="I109" s="45">
        <v>0.04128472222222222</v>
      </c>
      <c r="J109" s="30">
        <v>1</v>
      </c>
      <c r="K109" s="38">
        <f>I109/$I$2</f>
        <v>0.004087596259625963</v>
      </c>
    </row>
    <row r="110" spans="1:11" ht="12.75">
      <c r="A110" s="30">
        <f>ROW(C33)</f>
        <v>33</v>
      </c>
      <c r="B110" s="31" t="s">
        <v>361</v>
      </c>
      <c r="C110" s="32" t="s">
        <v>362</v>
      </c>
      <c r="D110" s="33" t="s">
        <v>16</v>
      </c>
      <c r="E110" s="33" t="s">
        <v>363</v>
      </c>
      <c r="F110" s="34" t="s">
        <v>292</v>
      </c>
      <c r="G110" s="35" t="str">
        <f>VLOOKUP(F110,'RN HZM'!$A$1:$B$121,2,0)</f>
        <v>MB</v>
      </c>
      <c r="H110" s="36" t="str">
        <f>VLOOKUP(F110,'RN ZBPM'!$A$1:$B$109,2,0)</f>
        <v>MB</v>
      </c>
      <c r="I110" s="45">
        <v>0.04162037037037037</v>
      </c>
      <c r="J110" s="30">
        <v>1</v>
      </c>
      <c r="K110" s="38">
        <f>I110/$I$2</f>
        <v>0.004120828749541621</v>
      </c>
    </row>
    <row r="111" spans="1:11" ht="12.75">
      <c r="A111" s="30">
        <f>ROW(C34)</f>
        <v>34</v>
      </c>
      <c r="B111" s="31" t="s">
        <v>364</v>
      </c>
      <c r="C111" s="32" t="s">
        <v>310</v>
      </c>
      <c r="D111" s="33" t="s">
        <v>365</v>
      </c>
      <c r="E111" s="33" t="s">
        <v>366</v>
      </c>
      <c r="F111" s="34" t="s">
        <v>261</v>
      </c>
      <c r="G111" s="35" t="str">
        <f>VLOOKUP(F111,'RN HZM'!$A$1:$B$121,2,0)</f>
        <v>MB</v>
      </c>
      <c r="H111" s="36" t="str">
        <f>VLOOKUP(F111,'RN ZBPM'!$A$1:$B$109,2,0)</f>
        <v>MB</v>
      </c>
      <c r="I111" s="45">
        <v>0.04612268518518518</v>
      </c>
      <c r="J111" s="30">
        <v>1</v>
      </c>
      <c r="K111" s="38">
        <f>I111/$I$2</f>
        <v>0.0045666024935826915</v>
      </c>
    </row>
    <row r="112" spans="1:11" ht="12.75">
      <c r="A112" s="30">
        <f>ROW(C35)</f>
        <v>35</v>
      </c>
      <c r="B112" s="31" t="s">
        <v>367</v>
      </c>
      <c r="C112" s="32" t="s">
        <v>368</v>
      </c>
      <c r="D112" s="33" t="s">
        <v>20</v>
      </c>
      <c r="E112" s="33" t="s">
        <v>369</v>
      </c>
      <c r="F112" s="34" t="s">
        <v>269</v>
      </c>
      <c r="G112" s="35" t="str">
        <f>VLOOKUP(F112,'RN HZM'!$A$1:$B$121,2,0)</f>
        <v>MB</v>
      </c>
      <c r="H112" s="36" t="str">
        <f>VLOOKUP(F112,'RN ZBPM'!$A$1:$B$109,2,0)</f>
        <v>MB</v>
      </c>
      <c r="I112" s="45">
        <v>0.04685185185185185</v>
      </c>
      <c r="J112" s="30">
        <v>1</v>
      </c>
      <c r="K112" s="38">
        <f>I112/$I$2</f>
        <v>0.004638797213054639</v>
      </c>
    </row>
    <row r="113" spans="1:11" ht="12.75">
      <c r="A113" s="30">
        <f>ROW(C36)</f>
        <v>36</v>
      </c>
      <c r="B113" s="31" t="s">
        <v>370</v>
      </c>
      <c r="C113" s="32" t="s">
        <v>371</v>
      </c>
      <c r="D113" s="33" t="s">
        <v>106</v>
      </c>
      <c r="E113" s="33" t="s">
        <v>372</v>
      </c>
      <c r="F113" s="34" t="s">
        <v>296</v>
      </c>
      <c r="G113" s="35" t="str">
        <f>VLOOKUP(F113,'RN HZM'!$A$1:$B$121,2,0)</f>
        <v>MB</v>
      </c>
      <c r="H113" s="36" t="str">
        <f>VLOOKUP(F113,'RN ZBPM'!$A$1:$B$109,2,0)</f>
        <v>MB</v>
      </c>
      <c r="I113" s="46" t="s">
        <v>252</v>
      </c>
      <c r="J113" s="43" t="s">
        <v>253</v>
      </c>
      <c r="K113" s="44" t="s">
        <v>252</v>
      </c>
    </row>
    <row r="114" spans="1:11" ht="12.75">
      <c r="A114" s="23"/>
      <c r="B114" s="24"/>
      <c r="C114" s="25" t="str">
        <f>'Kat.'!A4</f>
        <v>Muži 50 – 59:</v>
      </c>
      <c r="D114" s="25" t="str">
        <f>'Kat.'!B4</f>
        <v>(RN 1964 – 1955)</v>
      </c>
      <c r="E114" s="25" t="str">
        <f>'Kat.'!C4</f>
        <v>MC</v>
      </c>
      <c r="F114" s="26"/>
      <c r="G114" s="26"/>
      <c r="H114" s="26"/>
      <c r="I114" s="27"/>
      <c r="J114" s="28"/>
      <c r="K114" s="29"/>
    </row>
    <row r="115" spans="1:11" ht="12.75">
      <c r="A115" s="30">
        <f>ROW(C1)</f>
        <v>1</v>
      </c>
      <c r="B115" s="31" t="s">
        <v>373</v>
      </c>
      <c r="C115" s="32" t="s">
        <v>374</v>
      </c>
      <c r="D115" s="33" t="s">
        <v>16</v>
      </c>
      <c r="E115" s="33" t="s">
        <v>208</v>
      </c>
      <c r="F115" s="34" t="s">
        <v>375</v>
      </c>
      <c r="G115" s="35" t="s">
        <v>376</v>
      </c>
      <c r="H115" s="36" t="str">
        <f>VLOOKUP(F115,'RN ZBPM'!$A$1:$B$109,2,0)</f>
        <v>MC</v>
      </c>
      <c r="I115" s="45">
        <v>0.02894675925925926</v>
      </c>
      <c r="J115" s="30">
        <v>30</v>
      </c>
      <c r="K115" s="38">
        <f>I115/$I$2</f>
        <v>0.002866015768243491</v>
      </c>
    </row>
    <row r="116" spans="1:11" ht="12.75">
      <c r="A116" s="30">
        <f>ROW(C2)</f>
        <v>2</v>
      </c>
      <c r="B116" s="31" t="s">
        <v>377</v>
      </c>
      <c r="C116" s="32" t="s">
        <v>378</v>
      </c>
      <c r="D116" s="33" t="s">
        <v>379</v>
      </c>
      <c r="E116" s="33" t="s">
        <v>17</v>
      </c>
      <c r="F116" s="34" t="s">
        <v>380</v>
      </c>
      <c r="G116" s="35" t="s">
        <v>376</v>
      </c>
      <c r="H116" s="36" t="str">
        <f>VLOOKUP(F116,'RN ZBPM'!$A$1:$B$109,2,0)</f>
        <v>MC</v>
      </c>
      <c r="I116" s="45">
        <v>0.029305555555555557</v>
      </c>
      <c r="J116" s="30">
        <v>25</v>
      </c>
      <c r="K116" s="38">
        <f>I116/$I$2</f>
        <v>0.0029015401540154018</v>
      </c>
    </row>
    <row r="117" spans="1:11" ht="12.75">
      <c r="A117" s="30">
        <f>ROW(C3)</f>
        <v>3</v>
      </c>
      <c r="B117" s="31" t="s">
        <v>381</v>
      </c>
      <c r="C117" s="32" t="s">
        <v>382</v>
      </c>
      <c r="D117" s="33" t="s">
        <v>155</v>
      </c>
      <c r="E117" s="33" t="s">
        <v>383</v>
      </c>
      <c r="F117" s="34" t="s">
        <v>375</v>
      </c>
      <c r="G117" s="35" t="s">
        <v>376</v>
      </c>
      <c r="H117" s="36" t="str">
        <f>VLOOKUP(F117,'RN ZBPM'!$A$1:$B$109,2,0)</f>
        <v>MC</v>
      </c>
      <c r="I117" s="45">
        <v>0.029861111111111113</v>
      </c>
      <c r="J117" s="30">
        <v>21</v>
      </c>
      <c r="K117" s="38">
        <f>I117/$I$2</f>
        <v>0.0029565456545654566</v>
      </c>
    </row>
    <row r="118" spans="1:11" ht="12.75">
      <c r="A118" s="30">
        <f>ROW(C4)</f>
        <v>4</v>
      </c>
      <c r="B118" s="31" t="s">
        <v>384</v>
      </c>
      <c r="C118" s="32" t="s">
        <v>385</v>
      </c>
      <c r="D118" s="33" t="s">
        <v>355</v>
      </c>
      <c r="E118" s="33" t="s">
        <v>386</v>
      </c>
      <c r="F118" s="34" t="s">
        <v>387</v>
      </c>
      <c r="G118" s="35" t="s">
        <v>376</v>
      </c>
      <c r="H118" s="36" t="str">
        <f>VLOOKUP(F118,'RN ZBPM'!$A$1:$B$109,2,0)</f>
        <v>MC</v>
      </c>
      <c r="I118" s="45">
        <v>0.032858796296296296</v>
      </c>
      <c r="J118" s="30">
        <v>18</v>
      </c>
      <c r="K118" s="38">
        <f>I118/$I$2</f>
        <v>0.0032533461679501285</v>
      </c>
    </row>
    <row r="119" spans="1:11" ht="12.75">
      <c r="A119" s="30">
        <f>ROW(C5)</f>
        <v>5</v>
      </c>
      <c r="B119" s="31" t="s">
        <v>388</v>
      </c>
      <c r="C119" s="32" t="s">
        <v>389</v>
      </c>
      <c r="D119" s="33" t="s">
        <v>148</v>
      </c>
      <c r="E119" s="33" t="s">
        <v>93</v>
      </c>
      <c r="F119" s="34" t="s">
        <v>380</v>
      </c>
      <c r="G119" s="35" t="s">
        <v>376</v>
      </c>
      <c r="H119" s="36" t="str">
        <f>VLOOKUP(F119,'RN ZBPM'!$A$1:$B$109,2,0)</f>
        <v>MC</v>
      </c>
      <c r="I119" s="45">
        <v>0.03337962962962963</v>
      </c>
      <c r="J119" s="30">
        <v>16</v>
      </c>
      <c r="K119" s="38">
        <f>I119/$I$2</f>
        <v>0.003304913824715805</v>
      </c>
    </row>
    <row r="120" spans="1:11" ht="12.75">
      <c r="A120" s="30">
        <f>ROW(C6)</f>
        <v>6</v>
      </c>
      <c r="B120" s="31" t="s">
        <v>390</v>
      </c>
      <c r="C120" s="32" t="s">
        <v>391</v>
      </c>
      <c r="D120" s="33" t="s">
        <v>392</v>
      </c>
      <c r="E120" s="33" t="s">
        <v>393</v>
      </c>
      <c r="F120" s="34" t="s">
        <v>394</v>
      </c>
      <c r="G120" s="35" t="s">
        <v>376</v>
      </c>
      <c r="H120" s="36" t="str">
        <f>VLOOKUP(F120,'RN ZBPM'!$A$1:$B$109,2,0)</f>
        <v>MC</v>
      </c>
      <c r="I120" s="45">
        <v>0.03363425925925926</v>
      </c>
      <c r="J120" s="30">
        <v>15</v>
      </c>
      <c r="K120" s="38">
        <f>I120/$I$2</f>
        <v>0.0033301246791345804</v>
      </c>
    </row>
    <row r="121" spans="1:11" ht="12.75">
      <c r="A121" s="30">
        <f>ROW(C7)</f>
        <v>7</v>
      </c>
      <c r="B121" s="31" t="s">
        <v>370</v>
      </c>
      <c r="C121" s="32" t="s">
        <v>395</v>
      </c>
      <c r="D121" s="33" t="s">
        <v>392</v>
      </c>
      <c r="E121" s="33" t="s">
        <v>396</v>
      </c>
      <c r="F121" s="34" t="s">
        <v>375</v>
      </c>
      <c r="G121" s="35" t="s">
        <v>376</v>
      </c>
      <c r="H121" s="36" t="str">
        <f>VLOOKUP(F121,'RN ZBPM'!$A$1:$B$109,2,0)</f>
        <v>MC</v>
      </c>
      <c r="I121" s="45">
        <v>0.03384259259259259</v>
      </c>
      <c r="J121" s="30">
        <v>14</v>
      </c>
      <c r="K121" s="38">
        <f>I121/$I$2</f>
        <v>0.003350751741840851</v>
      </c>
    </row>
    <row r="122" spans="1:11" ht="12.75">
      <c r="A122" s="30">
        <f>ROW(C8)</f>
        <v>8</v>
      </c>
      <c r="B122" s="31" t="s">
        <v>397</v>
      </c>
      <c r="C122" s="32" t="s">
        <v>398</v>
      </c>
      <c r="D122" s="33" t="s">
        <v>155</v>
      </c>
      <c r="E122" s="33" t="s">
        <v>399</v>
      </c>
      <c r="F122" s="34" t="s">
        <v>400</v>
      </c>
      <c r="G122" s="35" t="s">
        <v>376</v>
      </c>
      <c r="H122" s="36" t="str">
        <f>VLOOKUP(F122,'RN ZBPM'!$A$1:$B$109,2,0)</f>
        <v>MC</v>
      </c>
      <c r="I122" s="45">
        <v>0.034895833333333334</v>
      </c>
      <c r="J122" s="30">
        <v>13</v>
      </c>
      <c r="K122" s="38">
        <f>I122/$I$2</f>
        <v>0.00345503300330033</v>
      </c>
    </row>
    <row r="123" spans="1:11" ht="12.75">
      <c r="A123" s="30">
        <f>ROW(C9)</f>
        <v>9</v>
      </c>
      <c r="B123" s="31" t="s">
        <v>401</v>
      </c>
      <c r="C123" s="32" t="s">
        <v>402</v>
      </c>
      <c r="D123" s="33" t="s">
        <v>155</v>
      </c>
      <c r="E123" s="33" t="s">
        <v>403</v>
      </c>
      <c r="F123" s="34" t="s">
        <v>404</v>
      </c>
      <c r="G123" s="35" t="s">
        <v>376</v>
      </c>
      <c r="H123" s="36" t="str">
        <f>VLOOKUP(F123,'RN ZBPM'!$A$1:$B$109,2,0)</f>
        <v>MC</v>
      </c>
      <c r="I123" s="45">
        <v>0.03515046296296296</v>
      </c>
      <c r="J123" s="30">
        <v>12</v>
      </c>
      <c r="K123" s="38">
        <f>I123/$I$2</f>
        <v>0.003480243857719105</v>
      </c>
    </row>
    <row r="124" spans="1:11" ht="12.75">
      <c r="A124" s="30">
        <f>ROW(C10)</f>
        <v>10</v>
      </c>
      <c r="B124" s="31" t="s">
        <v>405</v>
      </c>
      <c r="C124" s="32" t="s">
        <v>406</v>
      </c>
      <c r="D124" s="33" t="s">
        <v>407</v>
      </c>
      <c r="E124" s="33" t="s">
        <v>408</v>
      </c>
      <c r="F124" s="34" t="s">
        <v>409</v>
      </c>
      <c r="G124" s="35" t="s">
        <v>376</v>
      </c>
      <c r="H124" s="36" t="str">
        <f>VLOOKUP(F124,'RN ZBPM'!$A$1:$B$109,2,0)</f>
        <v>MC</v>
      </c>
      <c r="I124" s="45">
        <v>0.03533564814814815</v>
      </c>
      <c r="J124" s="30">
        <v>11</v>
      </c>
      <c r="K124" s="38">
        <f>I124/$I$2</f>
        <v>0.003498579024569124</v>
      </c>
    </row>
    <row r="125" spans="1:11" ht="12.75">
      <c r="A125" s="30">
        <f>ROW(C11)</f>
        <v>11</v>
      </c>
      <c r="B125" s="31" t="s">
        <v>410</v>
      </c>
      <c r="C125" s="32" t="s">
        <v>411</v>
      </c>
      <c r="D125" s="33" t="s">
        <v>412</v>
      </c>
      <c r="E125" s="33" t="s">
        <v>45</v>
      </c>
      <c r="F125" s="34" t="s">
        <v>375</v>
      </c>
      <c r="G125" s="35" t="s">
        <v>376</v>
      </c>
      <c r="H125" s="36" t="str">
        <f>VLOOKUP(F125,'RN ZBPM'!$A$1:$B$109,2,0)</f>
        <v>MC</v>
      </c>
      <c r="I125" s="45">
        <v>0.03537037037037037</v>
      </c>
      <c r="J125" s="30">
        <v>10</v>
      </c>
      <c r="K125" s="38">
        <f>I125/$I$2</f>
        <v>0.003502016868353502</v>
      </c>
    </row>
    <row r="126" spans="1:11" ht="12.75">
      <c r="A126" s="30">
        <f>ROW(C12)</f>
        <v>12</v>
      </c>
      <c r="B126" s="31" t="s">
        <v>413</v>
      </c>
      <c r="C126" s="32" t="s">
        <v>147</v>
      </c>
      <c r="D126" s="33" t="s">
        <v>414</v>
      </c>
      <c r="E126" s="33" t="s">
        <v>415</v>
      </c>
      <c r="F126" s="34" t="s">
        <v>416</v>
      </c>
      <c r="G126" s="35" t="s">
        <v>376</v>
      </c>
      <c r="H126" s="36" t="str">
        <f>VLOOKUP(F126,'RN ZBPM'!$A$1:$B$109,2,0)</f>
        <v>MC</v>
      </c>
      <c r="I126" s="45">
        <v>0.036875</v>
      </c>
      <c r="J126" s="30">
        <v>9</v>
      </c>
      <c r="K126" s="38">
        <f>I126/$I$2</f>
        <v>0.0036509900990099008</v>
      </c>
    </row>
    <row r="127" spans="1:11" ht="12.75">
      <c r="A127" s="30">
        <f>ROW(C13)</f>
        <v>13</v>
      </c>
      <c r="B127" s="31" t="s">
        <v>417</v>
      </c>
      <c r="C127" s="32" t="s">
        <v>418</v>
      </c>
      <c r="D127" s="33" t="s">
        <v>20</v>
      </c>
      <c r="E127" s="33" t="s">
        <v>419</v>
      </c>
      <c r="F127" s="34" t="s">
        <v>409</v>
      </c>
      <c r="G127" s="35" t="s">
        <v>376</v>
      </c>
      <c r="H127" s="36" t="str">
        <f>VLOOKUP(F127,'RN ZBPM'!$A$1:$B$109,2,0)</f>
        <v>MC</v>
      </c>
      <c r="I127" s="45">
        <v>0.03701388888888889</v>
      </c>
      <c r="J127" s="30">
        <v>8</v>
      </c>
      <c r="K127" s="38">
        <f>I127/$I$2</f>
        <v>0.003664741474147415</v>
      </c>
    </row>
    <row r="128" spans="1:11" ht="12.75">
      <c r="A128" s="30">
        <f>ROW(C14)</f>
        <v>14</v>
      </c>
      <c r="B128" s="31" t="s">
        <v>420</v>
      </c>
      <c r="C128" s="32" t="s">
        <v>421</v>
      </c>
      <c r="D128" s="33" t="s">
        <v>204</v>
      </c>
      <c r="E128" s="33" t="s">
        <v>422</v>
      </c>
      <c r="F128" s="34" t="s">
        <v>387</v>
      </c>
      <c r="G128" s="35" t="s">
        <v>376</v>
      </c>
      <c r="H128" s="36" t="str">
        <f>VLOOKUP(F128,'RN ZBPM'!$A$1:$B$109,2,0)</f>
        <v>MC</v>
      </c>
      <c r="I128" s="45">
        <v>0.03715277777777778</v>
      </c>
      <c r="J128" s="30">
        <v>7</v>
      </c>
      <c r="K128" s="38">
        <f>I128/$I$2</f>
        <v>0.0036784928492849286</v>
      </c>
    </row>
    <row r="129" spans="1:11" ht="12.75">
      <c r="A129" s="30">
        <f>ROW(C15)</f>
        <v>15</v>
      </c>
      <c r="B129" s="31" t="s">
        <v>423</v>
      </c>
      <c r="C129" s="32" t="s">
        <v>424</v>
      </c>
      <c r="D129" s="33" t="s">
        <v>102</v>
      </c>
      <c r="E129" s="33" t="s">
        <v>232</v>
      </c>
      <c r="F129" s="34" t="s">
        <v>404</v>
      </c>
      <c r="G129" s="35" t="s">
        <v>376</v>
      </c>
      <c r="H129" s="36" t="str">
        <f>VLOOKUP(F129,'RN ZBPM'!$A$1:$B$109,2,0)</f>
        <v>MC</v>
      </c>
      <c r="I129" s="45">
        <v>0.03736111111111111</v>
      </c>
      <c r="J129" s="30">
        <v>6</v>
      </c>
      <c r="K129" s="38">
        <f>I129/$I$2</f>
        <v>0.003699119911991199</v>
      </c>
    </row>
    <row r="130" spans="1:11" ht="12.75">
      <c r="A130" s="30">
        <f>ROW(C16)</f>
        <v>16</v>
      </c>
      <c r="B130" s="31" t="s">
        <v>425</v>
      </c>
      <c r="C130" s="32" t="s">
        <v>59</v>
      </c>
      <c r="D130" s="33" t="s">
        <v>426</v>
      </c>
      <c r="E130" s="33" t="s">
        <v>45</v>
      </c>
      <c r="F130" s="34" t="s">
        <v>409</v>
      </c>
      <c r="G130" s="35" t="s">
        <v>376</v>
      </c>
      <c r="H130" s="36" t="str">
        <f>VLOOKUP(F130,'RN ZBPM'!$A$1:$B$109,2,0)</f>
        <v>MC</v>
      </c>
      <c r="I130" s="45">
        <v>0.03806712962962963</v>
      </c>
      <c r="J130" s="30">
        <v>5</v>
      </c>
      <c r="K130" s="38">
        <f>I130/$I$2</f>
        <v>0.0037690227356068943</v>
      </c>
    </row>
    <row r="131" spans="1:11" ht="12.75">
      <c r="A131" s="30">
        <f>ROW(C17)</f>
        <v>17</v>
      </c>
      <c r="B131" s="31" t="s">
        <v>427</v>
      </c>
      <c r="C131" s="32" t="s">
        <v>428</v>
      </c>
      <c r="D131" s="33" t="s">
        <v>75</v>
      </c>
      <c r="E131" s="33" t="s">
        <v>429</v>
      </c>
      <c r="F131" s="34" t="s">
        <v>387</v>
      </c>
      <c r="G131" s="35" t="s">
        <v>376</v>
      </c>
      <c r="H131" s="36" t="str">
        <f>VLOOKUP(F131,'RN ZBPM'!$A$1:$B$109,2,0)</f>
        <v>MC</v>
      </c>
      <c r="I131" s="45">
        <v>0.03827546296296296</v>
      </c>
      <c r="J131" s="30">
        <v>4</v>
      </c>
      <c r="K131" s="38">
        <f>I131/$I$2</f>
        <v>0.0037896497983131647</v>
      </c>
    </row>
    <row r="132" spans="1:11" ht="12.75">
      <c r="A132" s="30">
        <f>ROW(C18)</f>
        <v>18</v>
      </c>
      <c r="B132" s="31" t="s">
        <v>430</v>
      </c>
      <c r="C132" s="32" t="s">
        <v>431</v>
      </c>
      <c r="D132" s="33" t="s">
        <v>155</v>
      </c>
      <c r="E132" s="33" t="s">
        <v>432</v>
      </c>
      <c r="F132" s="34" t="s">
        <v>394</v>
      </c>
      <c r="G132" s="35" t="s">
        <v>376</v>
      </c>
      <c r="H132" s="36" t="str">
        <f>VLOOKUP(F132,'RN ZBPM'!$A$1:$B$109,2,0)</f>
        <v>MC</v>
      </c>
      <c r="I132" s="45">
        <v>0.038391203703703705</v>
      </c>
      <c r="J132" s="30">
        <v>3</v>
      </c>
      <c r="K132" s="38">
        <f>I132/$I$2</f>
        <v>0.003801109277594426</v>
      </c>
    </row>
    <row r="133" spans="1:11" ht="12.75">
      <c r="A133" s="30">
        <f>ROW(C19)</f>
        <v>19</v>
      </c>
      <c r="B133" s="31" t="s">
        <v>433</v>
      </c>
      <c r="C133" s="32" t="s">
        <v>434</v>
      </c>
      <c r="D133" s="33" t="s">
        <v>210</v>
      </c>
      <c r="E133" s="33" t="s">
        <v>435</v>
      </c>
      <c r="F133" s="34" t="s">
        <v>380</v>
      </c>
      <c r="G133" s="35" t="s">
        <v>376</v>
      </c>
      <c r="H133" s="36" t="str">
        <f>VLOOKUP(F133,'RN ZBPM'!$A$1:$B$109,2,0)</f>
        <v>MC</v>
      </c>
      <c r="I133" s="45">
        <v>0.03894675925925926</v>
      </c>
      <c r="J133" s="30">
        <v>2</v>
      </c>
      <c r="K133" s="38">
        <f>I133/$I$2</f>
        <v>0.003856114778144481</v>
      </c>
    </row>
    <row r="134" spans="1:11" ht="12.75">
      <c r="A134" s="30">
        <f>ROW(C20)</f>
        <v>20</v>
      </c>
      <c r="B134" s="31" t="s">
        <v>436</v>
      </c>
      <c r="C134" s="32" t="s">
        <v>437</v>
      </c>
      <c r="D134" s="33" t="s">
        <v>148</v>
      </c>
      <c r="E134" s="33" t="s">
        <v>438</v>
      </c>
      <c r="F134" s="34" t="s">
        <v>439</v>
      </c>
      <c r="G134" s="35" t="s">
        <v>376</v>
      </c>
      <c r="H134" s="36" t="str">
        <f>VLOOKUP(F134,'RN ZBPM'!$A$1:$B$109,2,0)</f>
        <v>MC</v>
      </c>
      <c r="I134" s="45">
        <v>0.03922453703703704</v>
      </c>
      <c r="J134" s="30">
        <v>1</v>
      </c>
      <c r="K134" s="38">
        <f>I134/$I$2</f>
        <v>0.003883617528419509</v>
      </c>
    </row>
    <row r="135" spans="1:11" ht="12.75">
      <c r="A135" s="30">
        <f>ROW(C21)</f>
        <v>21</v>
      </c>
      <c r="B135" s="31" t="s">
        <v>440</v>
      </c>
      <c r="C135" s="32" t="s">
        <v>441</v>
      </c>
      <c r="D135" s="33" t="s">
        <v>193</v>
      </c>
      <c r="E135" s="33" t="s">
        <v>45</v>
      </c>
      <c r="F135" s="34" t="s">
        <v>442</v>
      </c>
      <c r="G135" s="35" t="s">
        <v>376</v>
      </c>
      <c r="H135" s="36" t="str">
        <f>VLOOKUP(F135,'RN ZBPM'!$A$1:$B$109,2,0)</f>
        <v>MC</v>
      </c>
      <c r="I135" s="45">
        <v>0.039976851851851854</v>
      </c>
      <c r="J135" s="30">
        <v>1</v>
      </c>
      <c r="K135" s="38">
        <f>I135/$I$2</f>
        <v>0.003958104143747709</v>
      </c>
    </row>
    <row r="136" spans="1:11" ht="12.75">
      <c r="A136" s="30">
        <f>ROW(C22)</f>
        <v>22</v>
      </c>
      <c r="B136" s="31" t="s">
        <v>443</v>
      </c>
      <c r="C136" s="32" t="s">
        <v>444</v>
      </c>
      <c r="D136" s="33" t="s">
        <v>445</v>
      </c>
      <c r="E136" s="33" t="s">
        <v>45</v>
      </c>
      <c r="F136" s="34" t="s">
        <v>400</v>
      </c>
      <c r="G136" s="35" t="s">
        <v>376</v>
      </c>
      <c r="H136" s="36" t="str">
        <f>VLOOKUP(F136,'RN ZBPM'!$A$1:$B$109,2,0)</f>
        <v>MC</v>
      </c>
      <c r="I136" s="45">
        <v>0.03998842592592593</v>
      </c>
      <c r="J136" s="30">
        <v>1</v>
      </c>
      <c r="K136" s="38">
        <f>I136/$I$2</f>
        <v>0.0039592500916758346</v>
      </c>
    </row>
    <row r="137" spans="1:11" ht="12.75">
      <c r="A137" s="30">
        <f>ROW(C23)</f>
        <v>23</v>
      </c>
      <c r="B137" s="31" t="s">
        <v>446</v>
      </c>
      <c r="C137" s="32" t="s">
        <v>447</v>
      </c>
      <c r="D137" s="33" t="s">
        <v>448</v>
      </c>
      <c r="E137" s="33" t="s">
        <v>449</v>
      </c>
      <c r="F137" s="34" t="s">
        <v>442</v>
      </c>
      <c r="G137" s="35" t="s">
        <v>376</v>
      </c>
      <c r="H137" s="36" t="str">
        <f>VLOOKUP(F137,'RN ZBPM'!$A$1:$B$109,2,0)</f>
        <v>MC</v>
      </c>
      <c r="I137" s="45">
        <v>0.04083333333333333</v>
      </c>
      <c r="J137" s="30">
        <v>1</v>
      </c>
      <c r="K137" s="38">
        <f>I137/$I$2</f>
        <v>0.004042904290429043</v>
      </c>
    </row>
    <row r="138" spans="1:11" ht="12.75">
      <c r="A138" s="30">
        <f>ROW(C24)</f>
        <v>24</v>
      </c>
      <c r="B138" s="31" t="s">
        <v>450</v>
      </c>
      <c r="C138" s="32" t="s">
        <v>451</v>
      </c>
      <c r="D138" s="33" t="s">
        <v>20</v>
      </c>
      <c r="E138" s="33" t="s">
        <v>452</v>
      </c>
      <c r="F138" s="34" t="s">
        <v>439</v>
      </c>
      <c r="G138" s="35" t="s">
        <v>376</v>
      </c>
      <c r="H138" s="36" t="str">
        <f>VLOOKUP(F138,'RN ZBPM'!$A$1:$B$109,2,0)</f>
        <v>MC</v>
      </c>
      <c r="I138" s="45">
        <v>0.04158564814814815</v>
      </c>
      <c r="J138" s="30">
        <v>1</v>
      </c>
      <c r="K138" s="38">
        <f>I138/$I$2</f>
        <v>0.004117390905757243</v>
      </c>
    </row>
    <row r="139" spans="1:11" ht="12.75">
      <c r="A139" s="30">
        <f>ROW(C25)</f>
        <v>25</v>
      </c>
      <c r="B139" s="31" t="s">
        <v>453</v>
      </c>
      <c r="C139" s="32" t="s">
        <v>406</v>
      </c>
      <c r="D139" s="33" t="s">
        <v>454</v>
      </c>
      <c r="E139" s="33" t="s">
        <v>93</v>
      </c>
      <c r="F139" s="34" t="s">
        <v>409</v>
      </c>
      <c r="G139" s="35" t="s">
        <v>376</v>
      </c>
      <c r="H139" s="36" t="str">
        <f>VLOOKUP(F139,'RN ZBPM'!$A$1:$B$109,2,0)</f>
        <v>MC</v>
      </c>
      <c r="I139" s="45">
        <v>0.04346064814814815</v>
      </c>
      <c r="J139" s="30">
        <v>1</v>
      </c>
      <c r="K139" s="38">
        <f>I139/$I$2</f>
        <v>0.004303034470113679</v>
      </c>
    </row>
    <row r="140" spans="1:11" ht="12.75">
      <c r="A140" s="30">
        <f>ROW(C26)</f>
        <v>26</v>
      </c>
      <c r="B140" s="31" t="s">
        <v>455</v>
      </c>
      <c r="C140" s="32" t="s">
        <v>456</v>
      </c>
      <c r="D140" s="33" t="s">
        <v>457</v>
      </c>
      <c r="E140" s="33" t="s">
        <v>458</v>
      </c>
      <c r="F140" s="34" t="s">
        <v>439</v>
      </c>
      <c r="G140" s="35" t="s">
        <v>376</v>
      </c>
      <c r="H140" s="36" t="str">
        <f>VLOOKUP(F140,'RN ZBPM'!$A$1:$B$109,2,0)</f>
        <v>MC</v>
      </c>
      <c r="I140" s="45">
        <v>0.04699074074074074</v>
      </c>
      <c r="J140" s="30">
        <v>1</v>
      </c>
      <c r="K140" s="38">
        <f>I140/$I$2</f>
        <v>0.004652548588192153</v>
      </c>
    </row>
    <row r="141" spans="1:11" ht="12.75">
      <c r="A141" s="30">
        <f>ROW(C27)</f>
        <v>27</v>
      </c>
      <c r="B141" s="31" t="s">
        <v>459</v>
      </c>
      <c r="C141" s="32" t="s">
        <v>460</v>
      </c>
      <c r="D141" s="33" t="s">
        <v>79</v>
      </c>
      <c r="E141" s="33" t="s">
        <v>461</v>
      </c>
      <c r="F141" s="34" t="s">
        <v>404</v>
      </c>
      <c r="G141" s="35" t="s">
        <v>376</v>
      </c>
      <c r="H141" s="36" t="str">
        <f>VLOOKUP(F141,'RN ZBPM'!$A$1:$B$109,2,0)</f>
        <v>MC</v>
      </c>
      <c r="I141" s="45">
        <v>0.0540625</v>
      </c>
      <c r="J141" s="30">
        <v>1</v>
      </c>
      <c r="K141" s="38">
        <f>I141/$I$2</f>
        <v>0.005352722772277228</v>
      </c>
    </row>
    <row r="142" spans="1:11" ht="12.75">
      <c r="A142" s="30">
        <f>ROW(C28)</f>
        <v>28</v>
      </c>
      <c r="B142" s="31" t="s">
        <v>462</v>
      </c>
      <c r="C142" s="32" t="s">
        <v>105</v>
      </c>
      <c r="D142" s="33" t="s">
        <v>20</v>
      </c>
      <c r="E142" s="33" t="s">
        <v>107</v>
      </c>
      <c r="F142" s="34" t="s">
        <v>409</v>
      </c>
      <c r="G142" s="35" t="s">
        <v>376</v>
      </c>
      <c r="H142" s="36" t="str">
        <f>VLOOKUP(F142,'RN ZBPM'!$A$1:$B$109,2,0)</f>
        <v>MC</v>
      </c>
      <c r="I142" s="46" t="s">
        <v>252</v>
      </c>
      <c r="J142" s="43" t="s">
        <v>253</v>
      </c>
      <c r="K142" s="44" t="s">
        <v>252</v>
      </c>
    </row>
    <row r="143" spans="1:11" ht="12.75">
      <c r="A143" s="30">
        <f>ROW(C29)</f>
        <v>29</v>
      </c>
      <c r="B143" s="31" t="s">
        <v>463</v>
      </c>
      <c r="C143" s="32" t="s">
        <v>464</v>
      </c>
      <c r="D143" s="33" t="s">
        <v>220</v>
      </c>
      <c r="E143" s="33" t="s">
        <v>399</v>
      </c>
      <c r="F143" s="34" t="s">
        <v>400</v>
      </c>
      <c r="G143" s="35" t="s">
        <v>376</v>
      </c>
      <c r="H143" s="36" t="str">
        <f>VLOOKUP(F143,'RN ZBPM'!$A$1:$B$109,2,0)</f>
        <v>MC</v>
      </c>
      <c r="I143" s="46" t="s">
        <v>252</v>
      </c>
      <c r="J143" s="43" t="s">
        <v>253</v>
      </c>
      <c r="K143" s="44" t="s">
        <v>252</v>
      </c>
    </row>
    <row r="144" spans="1:11" ht="12.75">
      <c r="A144" s="23"/>
      <c r="B144" s="24"/>
      <c r="C144" s="25" t="str">
        <f>'Kat.'!A5</f>
        <v>Muži nad 60: </v>
      </c>
      <c r="D144" s="25" t="str">
        <f>'Kat.'!B5</f>
        <v>(RN 1954 a méně)</v>
      </c>
      <c r="E144" s="25" t="str">
        <f>'Kat.'!C5</f>
        <v>MD</v>
      </c>
      <c r="F144" s="26"/>
      <c r="G144" s="26"/>
      <c r="H144" s="26"/>
      <c r="I144" s="27"/>
      <c r="J144" s="28"/>
      <c r="K144" s="29"/>
    </row>
    <row r="145" spans="1:11" ht="12.75">
      <c r="A145" s="30">
        <f>ROW(C1)</f>
        <v>1</v>
      </c>
      <c r="B145" s="31" t="s">
        <v>465</v>
      </c>
      <c r="C145" s="32" t="s">
        <v>466</v>
      </c>
      <c r="D145" s="33" t="s">
        <v>467</v>
      </c>
      <c r="E145" s="33" t="s">
        <v>291</v>
      </c>
      <c r="F145" s="34" t="s">
        <v>468</v>
      </c>
      <c r="G145" s="35" t="str">
        <f>VLOOKUP(F145,'RN HZM'!$A$1:$B$121,2,0)</f>
        <v>MD</v>
      </c>
      <c r="H145" s="36" t="str">
        <f>VLOOKUP(F145,'RN ZBPM'!$A$1:$B$109,2,0)</f>
        <v>MD</v>
      </c>
      <c r="I145" s="45">
        <v>0.03351851851851852</v>
      </c>
      <c r="J145" s="30">
        <v>30</v>
      </c>
      <c r="K145" s="38">
        <f>I145/$I$2</f>
        <v>0.0033186651998533185</v>
      </c>
    </row>
    <row r="146" spans="1:11" ht="12.75">
      <c r="A146" s="30">
        <f>ROW(C2)</f>
        <v>2</v>
      </c>
      <c r="B146" s="31" t="s">
        <v>469</v>
      </c>
      <c r="C146" s="32" t="s">
        <v>470</v>
      </c>
      <c r="D146" s="33" t="s">
        <v>471</v>
      </c>
      <c r="E146" s="33" t="s">
        <v>45</v>
      </c>
      <c r="F146" s="34" t="s">
        <v>472</v>
      </c>
      <c r="G146" s="35" t="str">
        <f>VLOOKUP(F146,'RN HZM'!$A$1:$B$121,2,0)</f>
        <v>MD</v>
      </c>
      <c r="H146" s="36" t="str">
        <f>VLOOKUP(F146,'RN ZBPM'!$A$1:$B$109,2,0)</f>
        <v>MD</v>
      </c>
      <c r="I146" s="45">
        <v>0.03546296296296296</v>
      </c>
      <c r="J146" s="30">
        <v>25</v>
      </c>
      <c r="K146" s="38">
        <f>I146/$I$2</f>
        <v>0.003511184451778511</v>
      </c>
    </row>
    <row r="147" spans="1:11" ht="12.75">
      <c r="A147" s="30">
        <f>ROW(C3)</f>
        <v>3</v>
      </c>
      <c r="B147" s="31" t="s">
        <v>473</v>
      </c>
      <c r="C147" s="32" t="s">
        <v>474</v>
      </c>
      <c r="D147" s="33" t="s">
        <v>155</v>
      </c>
      <c r="E147" s="33" t="s">
        <v>475</v>
      </c>
      <c r="F147" s="34" t="s">
        <v>476</v>
      </c>
      <c r="G147" s="35" t="str">
        <f>VLOOKUP(F147,'RN HZM'!$A$1:$B$121,2,0)</f>
        <v>MD</v>
      </c>
      <c r="H147" s="36" t="str">
        <f>VLOOKUP(F147,'RN ZBPM'!$A$1:$B$109,2,0)</f>
        <v>MD</v>
      </c>
      <c r="I147" s="45">
        <v>0.03587962962962963</v>
      </c>
      <c r="J147" s="30">
        <v>21</v>
      </c>
      <c r="K147" s="38">
        <f>I147/$I$2</f>
        <v>0.0035524385771910525</v>
      </c>
    </row>
    <row r="148" spans="1:11" ht="12.75">
      <c r="A148" s="30">
        <f>ROW(C4)</f>
        <v>4</v>
      </c>
      <c r="B148" s="31" t="s">
        <v>477</v>
      </c>
      <c r="C148" s="32" t="s">
        <v>478</v>
      </c>
      <c r="D148" s="33" t="s">
        <v>21</v>
      </c>
      <c r="E148" s="33" t="s">
        <v>479</v>
      </c>
      <c r="F148" s="34" t="s">
        <v>480</v>
      </c>
      <c r="G148" s="35" t="str">
        <f>VLOOKUP(F148,'RN HZM'!$A$1:$B$121,2,0)</f>
        <v>MD</v>
      </c>
      <c r="H148" s="36" t="str">
        <f>VLOOKUP(F148,'RN ZBPM'!$A$1:$B$109,2,0)</f>
        <v>MD</v>
      </c>
      <c r="I148" s="45">
        <v>0.0369212962962963</v>
      </c>
      <c r="J148" s="30">
        <v>18</v>
      </c>
      <c r="K148" s="38">
        <f>I148/$I$2</f>
        <v>0.003655573890722406</v>
      </c>
    </row>
    <row r="149" spans="1:11" ht="12.75">
      <c r="A149" s="30">
        <f>ROW(C5)</f>
        <v>5</v>
      </c>
      <c r="B149" s="31" t="s">
        <v>481</v>
      </c>
      <c r="C149" s="32" t="s">
        <v>482</v>
      </c>
      <c r="D149" s="33" t="s">
        <v>483</v>
      </c>
      <c r="E149" s="33" t="s">
        <v>484</v>
      </c>
      <c r="F149" s="34" t="s">
        <v>485</v>
      </c>
      <c r="G149" s="35" t="str">
        <f>VLOOKUP(F149,'RN HZM'!$A$1:$B$121,2,0)</f>
        <v>MD</v>
      </c>
      <c r="H149" s="36" t="str">
        <f>VLOOKUP(F149,'RN ZBPM'!$A$1:$B$109,2,0)</f>
        <v>MD</v>
      </c>
      <c r="I149" s="45">
        <v>0.03701388888888889</v>
      </c>
      <c r="J149" s="30">
        <v>16</v>
      </c>
      <c r="K149" s="38">
        <f>I149/$I$2</f>
        <v>0.003664741474147415</v>
      </c>
    </row>
    <row r="150" spans="1:11" ht="12.75">
      <c r="A150" s="30">
        <f>ROW(C6)</f>
        <v>6</v>
      </c>
      <c r="B150" s="31" t="s">
        <v>486</v>
      </c>
      <c r="C150" s="32" t="s">
        <v>125</v>
      </c>
      <c r="D150" s="33" t="s">
        <v>487</v>
      </c>
      <c r="E150" s="33" t="s">
        <v>45</v>
      </c>
      <c r="F150" s="34" t="s">
        <v>480</v>
      </c>
      <c r="G150" s="35" t="str">
        <f>VLOOKUP(F150,'RN HZM'!$A$1:$B$121,2,0)</f>
        <v>MD</v>
      </c>
      <c r="H150" s="36" t="str">
        <f>VLOOKUP(F150,'RN ZBPM'!$A$1:$B$109,2,0)</f>
        <v>MD</v>
      </c>
      <c r="I150" s="45">
        <v>0.0372337962962963</v>
      </c>
      <c r="J150" s="30">
        <v>15</v>
      </c>
      <c r="K150" s="38">
        <f>I150/$I$2</f>
        <v>0.003686514484781812</v>
      </c>
    </row>
    <row r="151" spans="1:11" ht="12.75">
      <c r="A151" s="30">
        <f>ROW(C7)</f>
        <v>7</v>
      </c>
      <c r="B151" s="31" t="s">
        <v>488</v>
      </c>
      <c r="C151" s="32" t="s">
        <v>489</v>
      </c>
      <c r="D151" s="33" t="s">
        <v>490</v>
      </c>
      <c r="E151" s="33" t="s">
        <v>93</v>
      </c>
      <c r="F151" s="34" t="s">
        <v>468</v>
      </c>
      <c r="G151" s="35" t="str">
        <f>VLOOKUP(F151,'RN HZM'!$A$1:$B$121,2,0)</f>
        <v>MD</v>
      </c>
      <c r="H151" s="36" t="str">
        <f>VLOOKUP(F151,'RN ZBPM'!$A$1:$B$109,2,0)</f>
        <v>MD</v>
      </c>
      <c r="I151" s="45">
        <v>0.037453703703703704</v>
      </c>
      <c r="J151" s="30">
        <v>14</v>
      </c>
      <c r="K151" s="38">
        <f>I151/$I$2</f>
        <v>0.0037082874954162083</v>
      </c>
    </row>
    <row r="152" spans="1:11" ht="12.75">
      <c r="A152" s="30">
        <f>ROW(C8)</f>
        <v>8</v>
      </c>
      <c r="B152" s="31" t="s">
        <v>491</v>
      </c>
      <c r="C152" s="32" t="s">
        <v>492</v>
      </c>
      <c r="D152" s="33" t="s">
        <v>148</v>
      </c>
      <c r="E152" s="33" t="s">
        <v>493</v>
      </c>
      <c r="F152" s="34" t="s">
        <v>494</v>
      </c>
      <c r="G152" s="35" t="str">
        <f>VLOOKUP(F152,'RN HZM'!$A$1:$B$121,2,0)</f>
        <v>MD</v>
      </c>
      <c r="H152" s="36" t="str">
        <f>VLOOKUP(F152,'RN ZBPM'!$A$1:$B$109,2,0)</f>
        <v>MD</v>
      </c>
      <c r="I152" s="45">
        <v>0.03922453703703704</v>
      </c>
      <c r="J152" s="30">
        <v>13</v>
      </c>
      <c r="K152" s="38">
        <f>I152/$I$2</f>
        <v>0.003883617528419509</v>
      </c>
    </row>
    <row r="153" spans="1:11" ht="12.75">
      <c r="A153" s="30">
        <f>ROW(C9)</f>
        <v>9</v>
      </c>
      <c r="B153" s="31" t="s">
        <v>495</v>
      </c>
      <c r="C153" s="32" t="s">
        <v>496</v>
      </c>
      <c r="D153" s="33" t="s">
        <v>21</v>
      </c>
      <c r="E153" s="33" t="s">
        <v>497</v>
      </c>
      <c r="F153" s="34" t="s">
        <v>498</v>
      </c>
      <c r="G153" s="35" t="str">
        <f>VLOOKUP(F153,'RN HZM'!$A$1:$B$121,2,0)</f>
        <v>MD</v>
      </c>
      <c r="H153" s="36" t="str">
        <f>VLOOKUP(F153,'RN ZBPM'!$A$1:$B$109,2,0)</f>
        <v>MD</v>
      </c>
      <c r="I153" s="45">
        <v>0.04</v>
      </c>
      <c r="J153" s="30">
        <v>12</v>
      </c>
      <c r="K153" s="38">
        <f>I153/$I$2</f>
        <v>0.0039603960396039604</v>
      </c>
    </row>
    <row r="154" spans="1:11" ht="12.75">
      <c r="A154" s="30">
        <f>ROW(C10)</f>
        <v>10</v>
      </c>
      <c r="B154" s="31" t="s">
        <v>499</v>
      </c>
      <c r="C154" s="32" t="s">
        <v>500</v>
      </c>
      <c r="D154" s="33" t="s">
        <v>379</v>
      </c>
      <c r="E154" s="33" t="s">
        <v>501</v>
      </c>
      <c r="F154" s="34" t="s">
        <v>502</v>
      </c>
      <c r="G154" s="35" t="str">
        <f>VLOOKUP(F154,'RN HZM'!$A$1:$B$121,2,0)</f>
        <v>MD</v>
      </c>
      <c r="H154" s="36" t="str">
        <f>VLOOKUP(F154,'RN ZBPM'!$A$1:$B$109,2,0)</f>
        <v>MD</v>
      </c>
      <c r="I154" s="45">
        <v>0.04181712962962963</v>
      </c>
      <c r="J154" s="30">
        <v>11</v>
      </c>
      <c r="K154" s="38">
        <f>I154/$I$2</f>
        <v>0.004140309864319765</v>
      </c>
    </row>
    <row r="155" spans="1:11" ht="12.75">
      <c r="A155" s="30">
        <f>ROW(C11)</f>
        <v>11</v>
      </c>
      <c r="B155" s="31" t="s">
        <v>503</v>
      </c>
      <c r="C155" s="32" t="s">
        <v>504</v>
      </c>
      <c r="D155" s="33" t="s">
        <v>132</v>
      </c>
      <c r="E155" s="33" t="s">
        <v>505</v>
      </c>
      <c r="F155" s="34" t="s">
        <v>476</v>
      </c>
      <c r="G155" s="35" t="str">
        <f>VLOOKUP(F155,'RN HZM'!$A$1:$B$121,2,0)</f>
        <v>MD</v>
      </c>
      <c r="H155" s="36" t="str">
        <f>VLOOKUP(F155,'RN ZBPM'!$A$1:$B$109,2,0)</f>
        <v>MD</v>
      </c>
      <c r="I155" s="45">
        <v>0.04488425925925926</v>
      </c>
      <c r="J155" s="30">
        <v>10</v>
      </c>
      <c r="K155" s="38">
        <f>I155/$I$2</f>
        <v>0.004443986065273194</v>
      </c>
    </row>
    <row r="156" spans="1:11" ht="12.75">
      <c r="A156" s="30">
        <f>ROW(C12)</f>
        <v>12</v>
      </c>
      <c r="B156" s="31" t="s">
        <v>506</v>
      </c>
      <c r="C156" s="32" t="s">
        <v>507</v>
      </c>
      <c r="D156" s="33" t="s">
        <v>379</v>
      </c>
      <c r="E156" s="33" t="s">
        <v>93</v>
      </c>
      <c r="F156" s="34" t="s">
        <v>502</v>
      </c>
      <c r="G156" s="35" t="str">
        <f>VLOOKUP(F156,'RN HZM'!$A$1:$B$121,2,0)</f>
        <v>MD</v>
      </c>
      <c r="H156" s="36" t="str">
        <f>VLOOKUP(F156,'RN ZBPM'!$A$1:$B$109,2,0)</f>
        <v>MD</v>
      </c>
      <c r="I156" s="45">
        <v>0.04513888888888889</v>
      </c>
      <c r="J156" s="30">
        <v>9</v>
      </c>
      <c r="K156" s="38">
        <f>I156/$I$2</f>
        <v>0.004469196919691969</v>
      </c>
    </row>
    <row r="157" spans="1:11" ht="12.75">
      <c r="A157" s="30">
        <f>ROW(C13)</f>
        <v>13</v>
      </c>
      <c r="B157" s="31" t="s">
        <v>508</v>
      </c>
      <c r="C157" s="32" t="s">
        <v>509</v>
      </c>
      <c r="D157" s="33" t="s">
        <v>325</v>
      </c>
      <c r="E157" s="33" t="s">
        <v>505</v>
      </c>
      <c r="F157" s="34" t="s">
        <v>480</v>
      </c>
      <c r="G157" s="35" t="str">
        <f>VLOOKUP(F157,'RN HZM'!$A$1:$B$121,2,0)</f>
        <v>MD</v>
      </c>
      <c r="H157" s="36" t="str">
        <f>VLOOKUP(F157,'RN ZBPM'!$A$1:$B$109,2,0)</f>
        <v>MD</v>
      </c>
      <c r="I157" s="45">
        <v>0.046863425925925926</v>
      </c>
      <c r="J157" s="30">
        <v>8</v>
      </c>
      <c r="K157" s="38">
        <f>I157/$I$2</f>
        <v>0.004639943160982765</v>
      </c>
    </row>
    <row r="158" spans="1:11" ht="12.75">
      <c r="A158" s="30">
        <f>ROW(C14)</f>
        <v>14</v>
      </c>
      <c r="B158" s="31" t="s">
        <v>510</v>
      </c>
      <c r="C158" s="32" t="s">
        <v>511</v>
      </c>
      <c r="D158" s="33" t="s">
        <v>20</v>
      </c>
      <c r="E158" s="33" t="s">
        <v>64</v>
      </c>
      <c r="F158" s="34" t="s">
        <v>512</v>
      </c>
      <c r="G158" s="35" t="str">
        <f>VLOOKUP(F158,'RN HZM'!$A$1:$B$121,2,0)</f>
        <v>MD</v>
      </c>
      <c r="H158" s="36" t="str">
        <f>VLOOKUP(F158,'RN ZBPM'!$A$1:$B$109,2,0)</f>
        <v>MD</v>
      </c>
      <c r="I158" s="45">
        <v>0.04689814814814815</v>
      </c>
      <c r="J158" s="30">
        <v>7</v>
      </c>
      <c r="K158" s="38">
        <f>I158/$I$2</f>
        <v>0.0046433810047671435</v>
      </c>
    </row>
    <row r="159" spans="1:11" ht="12.75">
      <c r="A159" s="30">
        <f>ROW(C15)</f>
        <v>15</v>
      </c>
      <c r="B159" s="31" t="s">
        <v>513</v>
      </c>
      <c r="C159" s="32" t="s">
        <v>514</v>
      </c>
      <c r="D159" s="33" t="s">
        <v>358</v>
      </c>
      <c r="E159" s="33" t="s">
        <v>515</v>
      </c>
      <c r="F159" s="34" t="s">
        <v>498</v>
      </c>
      <c r="G159" s="35" t="str">
        <f>VLOOKUP(F159,'RN HZM'!$A$1:$B$121,2,0)</f>
        <v>MD</v>
      </c>
      <c r="H159" s="36" t="str">
        <f>VLOOKUP(F159,'RN ZBPM'!$A$1:$B$109,2,0)</f>
        <v>MD</v>
      </c>
      <c r="I159" s="46" t="s">
        <v>252</v>
      </c>
      <c r="J159" s="43" t="s">
        <v>253</v>
      </c>
      <c r="K159" s="46" t="s">
        <v>252</v>
      </c>
    </row>
    <row r="160" spans="1:11" ht="12.75">
      <c r="A160" s="30">
        <f>ROW(C16)</f>
        <v>16</v>
      </c>
      <c r="B160" s="31" t="s">
        <v>516</v>
      </c>
      <c r="C160" s="32" t="s">
        <v>74</v>
      </c>
      <c r="D160" s="33" t="s">
        <v>75</v>
      </c>
      <c r="E160" s="33" t="s">
        <v>64</v>
      </c>
      <c r="F160" s="34" t="s">
        <v>498</v>
      </c>
      <c r="G160" s="35" t="str">
        <f>VLOOKUP(F160,'RN HZM'!$A$1:$B$121,2,0)</f>
        <v>MD</v>
      </c>
      <c r="H160" s="36" t="str">
        <f>VLOOKUP(F160,'RN ZBPM'!$A$1:$B$109,2,0)</f>
        <v>MD</v>
      </c>
      <c r="I160" s="46" t="s">
        <v>252</v>
      </c>
      <c r="J160" s="43" t="s">
        <v>253</v>
      </c>
      <c r="K160" s="46" t="s">
        <v>252</v>
      </c>
    </row>
    <row r="161" spans="1:11" ht="12.75">
      <c r="A161" s="30">
        <f>ROW(C17)</f>
        <v>17</v>
      </c>
      <c r="B161" s="31" t="s">
        <v>517</v>
      </c>
      <c r="C161" s="32" t="s">
        <v>518</v>
      </c>
      <c r="D161" s="33" t="s">
        <v>155</v>
      </c>
      <c r="E161" s="33" t="s">
        <v>45</v>
      </c>
      <c r="F161" s="34" t="s">
        <v>519</v>
      </c>
      <c r="G161" s="35" t="str">
        <f>VLOOKUP(F161,'RN HZM'!$A$1:$B$121,2,0)</f>
        <v>MD</v>
      </c>
      <c r="H161" s="36" t="str">
        <f>VLOOKUP(F161,'RN ZBPM'!$A$1:$B$109,2,0)</f>
        <v>MD</v>
      </c>
      <c r="I161" s="46" t="s">
        <v>252</v>
      </c>
      <c r="J161" s="43" t="s">
        <v>253</v>
      </c>
      <c r="K161" s="46" t="s">
        <v>252</v>
      </c>
    </row>
    <row r="162" spans="1:11" ht="12.75">
      <c r="A162" s="6" t="str">
        <f>'Zadani_bezcu HZ + P'!B1</f>
        <v>5.z. ZBP – 20.12.2014  „Předvánoční běh pod Pálavou“</v>
      </c>
      <c r="B162" s="7"/>
      <c r="C162" s="8"/>
      <c r="D162" s="8"/>
      <c r="E162" s="8"/>
      <c r="F162" s="9"/>
      <c r="G162" s="9"/>
      <c r="H162" s="47"/>
      <c r="I162" s="11">
        <f>'Zadani_bezcu HZ + P'!I5</f>
        <v>6.5</v>
      </c>
      <c r="J162" s="11" t="s">
        <v>0</v>
      </c>
      <c r="K162" s="11" t="s">
        <v>1</v>
      </c>
    </row>
    <row r="163" spans="1:11" ht="12.75">
      <c r="A163" s="23"/>
      <c r="B163" s="24"/>
      <c r="C163" s="25" t="str">
        <f>'Kat.'!A6</f>
        <v>Ženy do 34</v>
      </c>
      <c r="D163" s="25" t="str">
        <f>'Kat.'!B6</f>
        <v>(RN 1980 a mladší)</v>
      </c>
      <c r="E163" s="25" t="str">
        <f>'Kat.'!C6</f>
        <v>ŽA</v>
      </c>
      <c r="F163" s="26"/>
      <c r="G163" s="26"/>
      <c r="H163" s="26"/>
      <c r="I163" s="27"/>
      <c r="J163" s="28"/>
      <c r="K163" s="29"/>
    </row>
    <row r="164" spans="1:11" ht="12.75">
      <c r="A164" s="30">
        <f>ROW(C1)</f>
        <v>1</v>
      </c>
      <c r="B164" s="31" t="s">
        <v>520</v>
      </c>
      <c r="C164" s="32" t="s">
        <v>521</v>
      </c>
      <c r="D164" s="33" t="s">
        <v>522</v>
      </c>
      <c r="E164" s="33" t="s">
        <v>17</v>
      </c>
      <c r="F164" s="34" t="s">
        <v>523</v>
      </c>
      <c r="G164" s="35" t="s">
        <v>524</v>
      </c>
      <c r="H164" s="36" t="str">
        <f>VLOOKUP(F164,'RN ZBPZ'!$A$1:$B$108,2,0)</f>
        <v>ŽA</v>
      </c>
      <c r="I164" s="45">
        <v>0.019050925925925926</v>
      </c>
      <c r="J164" s="30">
        <v>30</v>
      </c>
      <c r="K164" s="38">
        <f>I164/$I$162</f>
        <v>0.002930911680911681</v>
      </c>
    </row>
    <row r="165" spans="1:11" ht="12.75">
      <c r="A165" s="30">
        <f>ROW(C2)</f>
        <v>2</v>
      </c>
      <c r="B165" s="31" t="s">
        <v>525</v>
      </c>
      <c r="C165" s="32" t="s">
        <v>526</v>
      </c>
      <c r="D165" s="33" t="s">
        <v>527</v>
      </c>
      <c r="E165" s="33" t="s">
        <v>332</v>
      </c>
      <c r="F165" s="34" t="s">
        <v>94</v>
      </c>
      <c r="G165" s="35" t="s">
        <v>524</v>
      </c>
      <c r="H165" s="36" t="str">
        <f>VLOOKUP(F165,'RN ZBPZ'!$A$1:$B$108,2,0)</f>
        <v>ŽA</v>
      </c>
      <c r="I165" s="45">
        <v>0.019247685185185184</v>
      </c>
      <c r="J165" s="30">
        <v>25</v>
      </c>
      <c r="K165" s="38">
        <f>I165/$I$162</f>
        <v>0.002961182336182336</v>
      </c>
    </row>
    <row r="166" spans="1:11" ht="12.75">
      <c r="A166" s="30">
        <f>ROW(C3)</f>
        <v>3</v>
      </c>
      <c r="B166" s="31" t="s">
        <v>528</v>
      </c>
      <c r="C166" s="32" t="s">
        <v>529</v>
      </c>
      <c r="D166" s="33" t="s">
        <v>530</v>
      </c>
      <c r="E166" s="33" t="s">
        <v>531</v>
      </c>
      <c r="F166" s="34" t="s">
        <v>56</v>
      </c>
      <c r="G166" s="35" t="s">
        <v>524</v>
      </c>
      <c r="H166" s="36" t="str">
        <f>VLOOKUP(F166,'RN ZBPZ'!$A$1:$B$108,2,0)</f>
        <v>ŽA</v>
      </c>
      <c r="I166" s="45">
        <v>0.019780092592592592</v>
      </c>
      <c r="J166" s="30">
        <v>21</v>
      </c>
      <c r="K166" s="38">
        <f>I166/$I$162</f>
        <v>0.003043091168091168</v>
      </c>
    </row>
    <row r="167" spans="1:11" ht="12.75">
      <c r="A167" s="30">
        <f>ROW(C4)</f>
        <v>4</v>
      </c>
      <c r="B167" s="31" t="s">
        <v>532</v>
      </c>
      <c r="C167" s="32" t="s">
        <v>533</v>
      </c>
      <c r="D167" s="33" t="s">
        <v>534</v>
      </c>
      <c r="E167" s="33" t="s">
        <v>332</v>
      </c>
      <c r="F167" s="34" t="s">
        <v>94</v>
      </c>
      <c r="G167" s="35" t="s">
        <v>524</v>
      </c>
      <c r="H167" s="36" t="str">
        <f>VLOOKUP(F167,'RN ZBPZ'!$A$1:$B$108,2,0)</f>
        <v>ŽA</v>
      </c>
      <c r="I167" s="45">
        <v>0.02011574074074074</v>
      </c>
      <c r="J167" s="30">
        <v>18</v>
      </c>
      <c r="K167" s="38">
        <f>I167/$I$162</f>
        <v>0.0030947293447293445</v>
      </c>
    </row>
    <row r="168" spans="1:11" ht="12.75">
      <c r="A168" s="30">
        <f>ROW(C5)</f>
        <v>5</v>
      </c>
      <c r="B168" s="31" t="s">
        <v>535</v>
      </c>
      <c r="C168" s="32" t="s">
        <v>536</v>
      </c>
      <c r="D168" s="33" t="s">
        <v>537</v>
      </c>
      <c r="E168" s="33" t="s">
        <v>538</v>
      </c>
      <c r="F168" s="34" t="s">
        <v>99</v>
      </c>
      <c r="G168" s="35" t="s">
        <v>524</v>
      </c>
      <c r="H168" s="36" t="str">
        <f>VLOOKUP(F168,'RN ZBPZ'!$A$1:$B$108,2,0)</f>
        <v>ŽA</v>
      </c>
      <c r="I168" s="45">
        <v>0.02210648148148148</v>
      </c>
      <c r="J168" s="30">
        <v>16</v>
      </c>
      <c r="K168" s="38">
        <f>I168/$I$162</f>
        <v>0.0034009971509971508</v>
      </c>
    </row>
    <row r="169" spans="1:11" ht="12.75">
      <c r="A169" s="30">
        <f>ROW(C6)</f>
        <v>6</v>
      </c>
      <c r="B169" s="31" t="s">
        <v>539</v>
      </c>
      <c r="C169" s="32" t="s">
        <v>540</v>
      </c>
      <c r="D169" s="33" t="s">
        <v>522</v>
      </c>
      <c r="E169" s="33" t="s">
        <v>541</v>
      </c>
      <c r="F169" s="34" t="s">
        <v>542</v>
      </c>
      <c r="G169" s="35" t="s">
        <v>524</v>
      </c>
      <c r="H169" s="36" t="str">
        <f>VLOOKUP(F169,'RN ZBPZ'!$A$1:$B$108,2,0)</f>
        <v>ŽA</v>
      </c>
      <c r="I169" s="45">
        <v>0.022407407407407407</v>
      </c>
      <c r="J169" s="30">
        <v>15</v>
      </c>
      <c r="K169" s="38">
        <f>I169/$I$162</f>
        <v>0.0034472934472934472</v>
      </c>
    </row>
    <row r="170" spans="1:11" ht="12.75">
      <c r="A170" s="30">
        <f>ROW(C7)</f>
        <v>7</v>
      </c>
      <c r="B170" s="31" t="s">
        <v>543</v>
      </c>
      <c r="C170" s="32" t="s">
        <v>544</v>
      </c>
      <c r="D170" s="33" t="s">
        <v>545</v>
      </c>
      <c r="E170" s="33" t="s">
        <v>546</v>
      </c>
      <c r="F170" s="34" t="s">
        <v>33</v>
      </c>
      <c r="G170" s="35" t="s">
        <v>524</v>
      </c>
      <c r="H170" s="36" t="str">
        <f>VLOOKUP(F169,'RN ZBPZ'!$A$1:$B$108,2,0)</f>
        <v>ŽA</v>
      </c>
      <c r="I170" s="45">
        <v>0.0228125</v>
      </c>
      <c r="J170" s="30">
        <v>14</v>
      </c>
      <c r="K170" s="38">
        <f>I170/$I$162</f>
        <v>0.0035096153846153845</v>
      </c>
    </row>
    <row r="171" spans="1:11" ht="12.75">
      <c r="A171" s="30">
        <f>ROW(C8)</f>
        <v>8</v>
      </c>
      <c r="B171" s="31" t="s">
        <v>547</v>
      </c>
      <c r="C171" s="32" t="s">
        <v>548</v>
      </c>
      <c r="D171" s="33" t="s">
        <v>549</v>
      </c>
      <c r="E171" s="33" t="s">
        <v>64</v>
      </c>
      <c r="F171" s="34" t="s">
        <v>18</v>
      </c>
      <c r="G171" s="35" t="s">
        <v>524</v>
      </c>
      <c r="H171" s="36" t="str">
        <f>VLOOKUP(F170,'RN ZBPZ'!$A$1:$B$108,2,0)</f>
        <v>ŽA</v>
      </c>
      <c r="I171" s="45">
        <v>0.022962962962962963</v>
      </c>
      <c r="J171" s="30">
        <v>13</v>
      </c>
      <c r="K171" s="38">
        <f>I171/$I$162</f>
        <v>0.003532763532763533</v>
      </c>
    </row>
    <row r="172" spans="1:11" ht="12.75">
      <c r="A172" s="30">
        <f>ROW(C9)</f>
        <v>9</v>
      </c>
      <c r="B172" s="31" t="s">
        <v>550</v>
      </c>
      <c r="C172" s="32" t="s">
        <v>551</v>
      </c>
      <c r="D172" s="33" t="s">
        <v>552</v>
      </c>
      <c r="E172" s="33" t="s">
        <v>458</v>
      </c>
      <c r="F172" s="34" t="s">
        <v>542</v>
      </c>
      <c r="G172" s="35" t="s">
        <v>524</v>
      </c>
      <c r="H172" s="36" t="str">
        <f>VLOOKUP(F171,'RN ZBPZ'!$A$1:$B$108,2,0)</f>
        <v>ŽA</v>
      </c>
      <c r="I172" s="45">
        <v>0.023171296296296297</v>
      </c>
      <c r="J172" s="30">
        <v>12</v>
      </c>
      <c r="K172" s="38">
        <f>I172/$I$162</f>
        <v>0.003564814814814815</v>
      </c>
    </row>
    <row r="173" spans="1:11" ht="12.75">
      <c r="A173" s="30">
        <f>ROW(C10)</f>
        <v>10</v>
      </c>
      <c r="B173" s="31" t="s">
        <v>553</v>
      </c>
      <c r="C173" s="32" t="s">
        <v>554</v>
      </c>
      <c r="D173" s="33" t="s">
        <v>552</v>
      </c>
      <c r="E173" s="33" t="s">
        <v>64</v>
      </c>
      <c r="F173" s="34" t="s">
        <v>69</v>
      </c>
      <c r="G173" s="35" t="s">
        <v>524</v>
      </c>
      <c r="H173" s="36" t="str">
        <f>VLOOKUP(F172,'RN ZBPZ'!$A$1:$B$108,2,0)</f>
        <v>ŽA</v>
      </c>
      <c r="I173" s="45">
        <v>0.023668981481481482</v>
      </c>
      <c r="J173" s="30">
        <v>11</v>
      </c>
      <c r="K173" s="38">
        <f>I173/$I$162</f>
        <v>0.0036413817663817666</v>
      </c>
    </row>
    <row r="174" spans="1:11" ht="12.75">
      <c r="A174" s="30">
        <f>ROW(C11)</f>
        <v>11</v>
      </c>
      <c r="B174" s="31" t="s">
        <v>555</v>
      </c>
      <c r="C174" s="32" t="s">
        <v>556</v>
      </c>
      <c r="D174" s="33" t="s">
        <v>557</v>
      </c>
      <c r="E174" s="33" t="s">
        <v>332</v>
      </c>
      <c r="F174" s="34" t="s">
        <v>28</v>
      </c>
      <c r="G174" s="35" t="s">
        <v>524</v>
      </c>
      <c r="H174" s="36" t="str">
        <f>VLOOKUP(F173,'RN ZBPZ'!$A$1:$B$108,2,0)</f>
        <v>ŽA</v>
      </c>
      <c r="I174" s="45">
        <v>0.023796296296296298</v>
      </c>
      <c r="J174" s="30">
        <v>10</v>
      </c>
      <c r="K174" s="38">
        <f>I174/$I$162</f>
        <v>0.0036609686609686614</v>
      </c>
    </row>
    <row r="175" spans="1:11" ht="12.75">
      <c r="A175" s="30">
        <f>ROW(C12)</f>
        <v>12</v>
      </c>
      <c r="B175" s="31" t="s">
        <v>558</v>
      </c>
      <c r="C175" s="32" t="s">
        <v>559</v>
      </c>
      <c r="D175" s="33" t="s">
        <v>560</v>
      </c>
      <c r="E175" s="33" t="s">
        <v>196</v>
      </c>
      <c r="F175" s="34" t="s">
        <v>65</v>
      </c>
      <c r="G175" s="35" t="s">
        <v>524</v>
      </c>
      <c r="H175" s="36" t="str">
        <f>VLOOKUP(F174,'RN ZBPZ'!$A$1:$B$108,2,0)</f>
        <v>ŽA</v>
      </c>
      <c r="I175" s="45">
        <v>0.024675925925925928</v>
      </c>
      <c r="J175" s="30">
        <v>9</v>
      </c>
      <c r="K175" s="38">
        <f>I175/$I$162</f>
        <v>0.0037962962962962967</v>
      </c>
    </row>
    <row r="176" spans="1:11" ht="12.75">
      <c r="A176" s="30">
        <f>ROW(C13)</f>
        <v>13</v>
      </c>
      <c r="B176" s="31" t="s">
        <v>561</v>
      </c>
      <c r="C176" s="32" t="s">
        <v>562</v>
      </c>
      <c r="D176" s="33" t="s">
        <v>552</v>
      </c>
      <c r="E176" s="33" t="s">
        <v>563</v>
      </c>
      <c r="F176" s="34" t="s">
        <v>65</v>
      </c>
      <c r="G176" s="35" t="s">
        <v>524</v>
      </c>
      <c r="H176" s="36" t="str">
        <f>VLOOKUP(F175,'RN ZBPZ'!$A$1:$B$108,2,0)</f>
        <v>ŽA</v>
      </c>
      <c r="I176" s="45">
        <v>0.024849537037037038</v>
      </c>
      <c r="J176" s="30">
        <v>8</v>
      </c>
      <c r="K176" s="38">
        <f>I176/$I$162</f>
        <v>0.0038230056980056984</v>
      </c>
    </row>
    <row r="177" spans="1:11" ht="12.75">
      <c r="A177" s="30">
        <f>ROW(C14)</f>
        <v>14</v>
      </c>
      <c r="B177" s="31" t="s">
        <v>564</v>
      </c>
      <c r="C177" s="32" t="s">
        <v>565</v>
      </c>
      <c r="D177" s="33" t="s">
        <v>566</v>
      </c>
      <c r="E177" s="33" t="s">
        <v>567</v>
      </c>
      <c r="F177" s="34" t="s">
        <v>246</v>
      </c>
      <c r="G177" s="35" t="s">
        <v>524</v>
      </c>
      <c r="H177" s="36" t="str">
        <f>VLOOKUP(F176,'RN ZBPZ'!$A$1:$B$108,2,0)</f>
        <v>ŽA</v>
      </c>
      <c r="I177" s="45">
        <v>0.026319444444444444</v>
      </c>
      <c r="J177" s="30">
        <v>7</v>
      </c>
      <c r="K177" s="38">
        <f>I177/$I$162</f>
        <v>0.004049145299145299</v>
      </c>
    </row>
    <row r="178" spans="1:11" ht="12.75">
      <c r="A178" s="30">
        <f>ROW(C15)</f>
        <v>15</v>
      </c>
      <c r="B178" s="31" t="s">
        <v>568</v>
      </c>
      <c r="C178" s="32" t="s">
        <v>569</v>
      </c>
      <c r="D178" s="33" t="s">
        <v>570</v>
      </c>
      <c r="E178" s="33" t="s">
        <v>64</v>
      </c>
      <c r="F178" s="34" t="s">
        <v>56</v>
      </c>
      <c r="G178" s="35" t="s">
        <v>524</v>
      </c>
      <c r="H178" s="36" t="str">
        <f>VLOOKUP(F177,'RN ZBPZ'!$A$1:$B$108,2,0)</f>
        <v>ŽA</v>
      </c>
      <c r="I178" s="45">
        <v>0.02666666666666667</v>
      </c>
      <c r="J178" s="30">
        <v>6</v>
      </c>
      <c r="K178" s="38">
        <f>I178/$I$162</f>
        <v>0.0041025641025641026</v>
      </c>
    </row>
    <row r="179" spans="1:11" ht="12.75">
      <c r="A179" s="30">
        <f>ROW(C16)</f>
        <v>16</v>
      </c>
      <c r="B179" s="31" t="s">
        <v>571</v>
      </c>
      <c r="C179" s="32" t="s">
        <v>572</v>
      </c>
      <c r="D179" s="33" t="s">
        <v>573</v>
      </c>
      <c r="E179" s="33" t="s">
        <v>93</v>
      </c>
      <c r="F179" s="34" t="s">
        <v>33</v>
      </c>
      <c r="G179" s="35" t="s">
        <v>524</v>
      </c>
      <c r="H179" s="36" t="str">
        <f>VLOOKUP(F178,'RN ZBPZ'!$A$1:$B$108,2,0)</f>
        <v>ŽA</v>
      </c>
      <c r="I179" s="45">
        <v>0.02803240740740741</v>
      </c>
      <c r="J179" s="30">
        <v>5</v>
      </c>
      <c r="K179" s="38">
        <f>I179/$I$162</f>
        <v>0.004312678062678063</v>
      </c>
    </row>
    <row r="180" spans="1:11" ht="12.75">
      <c r="A180" s="30">
        <f>ROW(C17)</f>
        <v>17</v>
      </c>
      <c r="B180" s="31" t="s">
        <v>574</v>
      </c>
      <c r="C180" s="32" t="s">
        <v>575</v>
      </c>
      <c r="D180" s="33" t="s">
        <v>576</v>
      </c>
      <c r="E180" s="33" t="s">
        <v>64</v>
      </c>
      <c r="F180" s="34" t="s">
        <v>108</v>
      </c>
      <c r="G180" s="35" t="s">
        <v>524</v>
      </c>
      <c r="H180" s="36" t="str">
        <f>VLOOKUP(F179,'RN ZBPZ'!$A$1:$B$108,2,0)</f>
        <v>ŽA</v>
      </c>
      <c r="I180" s="45">
        <v>0.028703703703703703</v>
      </c>
      <c r="J180" s="30">
        <v>4</v>
      </c>
      <c r="K180" s="38">
        <f>I180/$I$162</f>
        <v>0.004415954415954416</v>
      </c>
    </row>
    <row r="181" spans="1:11" ht="12.75">
      <c r="A181" s="30">
        <f>ROW(C18)</f>
        <v>18</v>
      </c>
      <c r="B181" s="31" t="s">
        <v>577</v>
      </c>
      <c r="C181" s="32" t="s">
        <v>578</v>
      </c>
      <c r="D181" s="33" t="s">
        <v>579</v>
      </c>
      <c r="E181" s="33" t="s">
        <v>93</v>
      </c>
      <c r="F181" s="34" t="s">
        <v>65</v>
      </c>
      <c r="G181" s="35" t="s">
        <v>524</v>
      </c>
      <c r="H181" s="36" t="str">
        <f>VLOOKUP(F180,'RN ZBPZ'!$A$1:$B$108,2,0)</f>
        <v>ŽA</v>
      </c>
      <c r="I181" s="45">
        <v>0.02872685185185185</v>
      </c>
      <c r="J181" s="30">
        <v>3</v>
      </c>
      <c r="K181" s="38">
        <f>I181/$I$162</f>
        <v>0.004419515669515669</v>
      </c>
    </row>
    <row r="182" spans="1:11" ht="12.75">
      <c r="A182" s="30">
        <f>ROW(C19)</f>
        <v>19</v>
      </c>
      <c r="B182" s="31" t="s">
        <v>580</v>
      </c>
      <c r="C182" s="32" t="s">
        <v>581</v>
      </c>
      <c r="D182" s="33" t="s">
        <v>582</v>
      </c>
      <c r="E182" s="33" t="s">
        <v>583</v>
      </c>
      <c r="F182" s="34" t="s">
        <v>584</v>
      </c>
      <c r="G182" s="35" t="s">
        <v>524</v>
      </c>
      <c r="H182" s="36" t="str">
        <f>VLOOKUP(F181,'RN ZBPZ'!$A$1:$B$108,2,0)</f>
        <v>ŽA</v>
      </c>
      <c r="I182" s="45">
        <v>0.03329861111111111</v>
      </c>
      <c r="J182" s="30">
        <v>2</v>
      </c>
      <c r="K182" s="38">
        <f>I182/$I$162</f>
        <v>0.005122863247863248</v>
      </c>
    </row>
    <row r="183" spans="1:11" ht="12.75">
      <c r="A183" s="30">
        <f>ROW(C20)</f>
        <v>20</v>
      </c>
      <c r="B183" s="31" t="s">
        <v>585</v>
      </c>
      <c r="C183" s="32" t="s">
        <v>586</v>
      </c>
      <c r="D183" s="33" t="s">
        <v>587</v>
      </c>
      <c r="E183" s="33" t="s">
        <v>45</v>
      </c>
      <c r="F183" s="34" t="s">
        <v>69</v>
      </c>
      <c r="G183" s="35" t="s">
        <v>524</v>
      </c>
      <c r="H183" s="36" t="str">
        <f>VLOOKUP(F182,'RN ZBPZ'!$A$1:$B$108,2,0)</f>
        <v>ŽA</v>
      </c>
      <c r="I183" s="45">
        <v>0.03991898148148148</v>
      </c>
      <c r="J183" s="30">
        <v>1</v>
      </c>
      <c r="K183" s="38">
        <f>I183/$I$162</f>
        <v>0.006141381766381766</v>
      </c>
    </row>
    <row r="184" spans="1:11" ht="12.75">
      <c r="A184" s="23"/>
      <c r="B184" s="24"/>
      <c r="C184" s="25" t="str">
        <f>'Kat.'!A7</f>
        <v>Ženy nad 35</v>
      </c>
      <c r="D184" s="25" t="str">
        <f>'Kat.'!B7</f>
        <v>(RN 1979 a méně)</v>
      </c>
      <c r="E184" s="25" t="str">
        <f>'Kat.'!C7</f>
        <v>ŽB</v>
      </c>
      <c r="F184" s="26"/>
      <c r="G184" s="26"/>
      <c r="H184" s="26"/>
      <c r="I184" s="27"/>
      <c r="J184" s="28"/>
      <c r="K184" s="29"/>
    </row>
    <row r="185" spans="1:11" ht="12.75">
      <c r="A185" s="30">
        <f>ROW(C1)</f>
        <v>1</v>
      </c>
      <c r="B185" s="31" t="s">
        <v>588</v>
      </c>
      <c r="C185" s="32" t="s">
        <v>589</v>
      </c>
      <c r="D185" s="33" t="s">
        <v>545</v>
      </c>
      <c r="E185" s="33" t="s">
        <v>64</v>
      </c>
      <c r="F185" s="34" t="s">
        <v>261</v>
      </c>
      <c r="G185" s="36" t="s">
        <v>590</v>
      </c>
      <c r="H185" s="36" t="str">
        <f>VLOOKUP(F185,'RN ZBPZ'!$A$1:$B$108,2,0)</f>
        <v>ŽB</v>
      </c>
      <c r="I185" s="45">
        <v>0.019641203703703702</v>
      </c>
      <c r="J185" s="30">
        <v>30</v>
      </c>
      <c r="K185" s="38">
        <f>I185/$I$162</f>
        <v>0.0030217236467236465</v>
      </c>
    </row>
    <row r="186" spans="1:11" ht="12.75">
      <c r="A186" s="30">
        <f>ROW(C2)</f>
        <v>2</v>
      </c>
      <c r="B186" s="31" t="s">
        <v>591</v>
      </c>
      <c r="C186" s="32" t="s">
        <v>592</v>
      </c>
      <c r="D186" s="33" t="s">
        <v>579</v>
      </c>
      <c r="E186" s="33" t="s">
        <v>17</v>
      </c>
      <c r="F186" s="34" t="s">
        <v>265</v>
      </c>
      <c r="G186" s="36" t="s">
        <v>590</v>
      </c>
      <c r="H186" s="36" t="str">
        <f>VLOOKUP(F186,'RN ZBPZ'!$A$1:$B$108,2,0)</f>
        <v>ŽB</v>
      </c>
      <c r="I186" s="45">
        <v>0.02013888888888889</v>
      </c>
      <c r="J186" s="30">
        <v>25</v>
      </c>
      <c r="K186" s="38">
        <f>I186/$I$162</f>
        <v>0.0030982905982905986</v>
      </c>
    </row>
    <row r="187" spans="1:11" ht="12.75">
      <c r="A187" s="30">
        <f>ROW(C3)</f>
        <v>3</v>
      </c>
      <c r="B187" s="31" t="s">
        <v>593</v>
      </c>
      <c r="C187" s="32" t="s">
        <v>594</v>
      </c>
      <c r="D187" s="33" t="s">
        <v>595</v>
      </c>
      <c r="E187" s="33" t="s">
        <v>596</v>
      </c>
      <c r="F187" s="34" t="s">
        <v>273</v>
      </c>
      <c r="G187" s="36" t="s">
        <v>590</v>
      </c>
      <c r="H187" s="36" t="str">
        <f>VLOOKUP(F187,'RN ZBPZ'!$A$1:$B$108,2,0)</f>
        <v>ŽB</v>
      </c>
      <c r="I187" s="45">
        <v>0.020648148148148148</v>
      </c>
      <c r="J187" s="30">
        <v>21</v>
      </c>
      <c r="K187" s="38">
        <f>I187/$I$162</f>
        <v>0.0031766381766381766</v>
      </c>
    </row>
    <row r="188" spans="1:11" ht="12.75">
      <c r="A188" s="30">
        <f>ROW(C4)</f>
        <v>4</v>
      </c>
      <c r="B188" s="31" t="s">
        <v>597</v>
      </c>
      <c r="C188" s="32" t="s">
        <v>598</v>
      </c>
      <c r="D188" s="33" t="s">
        <v>545</v>
      </c>
      <c r="E188" s="33" t="s">
        <v>505</v>
      </c>
      <c r="F188" s="34" t="s">
        <v>51</v>
      </c>
      <c r="G188" s="36" t="s">
        <v>590</v>
      </c>
      <c r="H188" s="36" t="str">
        <f>VLOOKUP(F188,'RN ZBPZ'!$A$1:$B$108,2,0)</f>
        <v>ŽB</v>
      </c>
      <c r="I188" s="45">
        <v>0.020787037037037038</v>
      </c>
      <c r="J188" s="30">
        <v>18</v>
      </c>
      <c r="K188" s="38">
        <f>I188/$I$162</f>
        <v>0.0031980056980056982</v>
      </c>
    </row>
    <row r="189" spans="1:11" ht="12.75">
      <c r="A189" s="30">
        <f>ROW(C5)</f>
        <v>5</v>
      </c>
      <c r="B189" s="31" t="s">
        <v>599</v>
      </c>
      <c r="C189" s="32" t="s">
        <v>600</v>
      </c>
      <c r="D189" s="33" t="s">
        <v>530</v>
      </c>
      <c r="E189" s="33" t="s">
        <v>332</v>
      </c>
      <c r="F189" s="34" t="s">
        <v>292</v>
      </c>
      <c r="G189" s="36" t="s">
        <v>590</v>
      </c>
      <c r="H189" s="36" t="str">
        <f>VLOOKUP(F189,'RN ZBPZ'!$A$1:$B$108,2,0)</f>
        <v>ŽB</v>
      </c>
      <c r="I189" s="45">
        <v>0.020983796296296296</v>
      </c>
      <c r="J189" s="30">
        <v>16</v>
      </c>
      <c r="K189" s="38">
        <f>I189/$I$162</f>
        <v>0.003228276353276353</v>
      </c>
    </row>
    <row r="190" spans="1:11" ht="12.75">
      <c r="A190" s="30">
        <f>ROW(C6)</f>
        <v>6</v>
      </c>
      <c r="B190" s="31" t="s">
        <v>601</v>
      </c>
      <c r="C190" s="32" t="s">
        <v>602</v>
      </c>
      <c r="D190" s="33" t="s">
        <v>560</v>
      </c>
      <c r="E190" s="33" t="s">
        <v>332</v>
      </c>
      <c r="F190" s="34" t="s">
        <v>442</v>
      </c>
      <c r="G190" s="36" t="s">
        <v>590</v>
      </c>
      <c r="H190" s="36" t="str">
        <f>VLOOKUP(F190,'RN ZBPZ'!$A$1:$B$108,2,0)</f>
        <v>ŽB</v>
      </c>
      <c r="I190" s="45">
        <v>0.021342592592592594</v>
      </c>
      <c r="J190" s="30">
        <v>15</v>
      </c>
      <c r="K190" s="38">
        <f>I190/$I$162</f>
        <v>0.0032834757834757835</v>
      </c>
    </row>
    <row r="191" spans="1:11" ht="12.75">
      <c r="A191" s="30">
        <f>ROW(C7)</f>
        <v>7</v>
      </c>
      <c r="B191" s="31" t="s">
        <v>603</v>
      </c>
      <c r="C191" s="32" t="s">
        <v>604</v>
      </c>
      <c r="D191" s="33" t="s">
        <v>522</v>
      </c>
      <c r="E191" s="33" t="s">
        <v>64</v>
      </c>
      <c r="F191" s="34" t="s">
        <v>265</v>
      </c>
      <c r="G191" s="36" t="s">
        <v>590</v>
      </c>
      <c r="H191" s="36" t="str">
        <f>VLOOKUP(F191,'RN ZBPZ'!$A$1:$B$108,2,0)</f>
        <v>ŽB</v>
      </c>
      <c r="I191" s="45">
        <v>0.021770833333333333</v>
      </c>
      <c r="J191" s="30">
        <v>14</v>
      </c>
      <c r="K191" s="38">
        <f>I191/$I$162</f>
        <v>0.0033493589743589743</v>
      </c>
    </row>
    <row r="192" spans="1:11" ht="12.75">
      <c r="A192" s="30">
        <f>ROW(C8)</f>
        <v>8</v>
      </c>
      <c r="B192" s="31" t="s">
        <v>605</v>
      </c>
      <c r="C192" s="32" t="s">
        <v>606</v>
      </c>
      <c r="D192" s="33" t="s">
        <v>607</v>
      </c>
      <c r="E192" s="33" t="s">
        <v>332</v>
      </c>
      <c r="F192" s="34" t="s">
        <v>375</v>
      </c>
      <c r="G192" s="36" t="s">
        <v>590</v>
      </c>
      <c r="H192" s="36" t="str">
        <f>VLOOKUP(F192,'RN ZBPZ'!$A$1:$B$108,2,0)</f>
        <v>ŽB</v>
      </c>
      <c r="I192" s="45">
        <v>0.02246527777777778</v>
      </c>
      <c r="J192" s="30">
        <v>13</v>
      </c>
      <c r="K192" s="38">
        <f>I192/$I$162</f>
        <v>0.0034561965811965812</v>
      </c>
    </row>
    <row r="193" spans="1:11" ht="12.75">
      <c r="A193" s="30">
        <f>ROW(C9)</f>
        <v>9</v>
      </c>
      <c r="B193" s="31" t="s">
        <v>608</v>
      </c>
      <c r="C193" s="32" t="s">
        <v>609</v>
      </c>
      <c r="D193" s="33" t="s">
        <v>610</v>
      </c>
      <c r="E193" s="33" t="s">
        <v>408</v>
      </c>
      <c r="F193" s="34" t="s">
        <v>265</v>
      </c>
      <c r="G193" s="36" t="s">
        <v>590</v>
      </c>
      <c r="H193" s="36" t="str">
        <f>VLOOKUP(F193,'RN ZBPZ'!$A$1:$B$108,2,0)</f>
        <v>ŽB</v>
      </c>
      <c r="I193" s="45">
        <v>0.023310185185185184</v>
      </c>
      <c r="J193" s="30">
        <v>12</v>
      </c>
      <c r="K193" s="38">
        <f>I193/$I$162</f>
        <v>0.003586182336182336</v>
      </c>
    </row>
    <row r="194" spans="1:11" ht="12.75">
      <c r="A194" s="30">
        <f>ROW(C10)</f>
        <v>10</v>
      </c>
      <c r="B194" s="31" t="s">
        <v>611</v>
      </c>
      <c r="C194" s="32" t="s">
        <v>612</v>
      </c>
      <c r="D194" s="33" t="s">
        <v>613</v>
      </c>
      <c r="E194" s="33" t="s">
        <v>614</v>
      </c>
      <c r="F194" s="34" t="s">
        <v>394</v>
      </c>
      <c r="G194" s="36" t="s">
        <v>590</v>
      </c>
      <c r="H194" s="36" t="str">
        <f>VLOOKUP(F194,'RN ZBPZ'!$A$1:$B$108,2,0)</f>
        <v>ŽB</v>
      </c>
      <c r="I194" s="45">
        <v>0.023414351851851853</v>
      </c>
      <c r="J194" s="30">
        <v>11</v>
      </c>
      <c r="K194" s="38">
        <f>I194/$I$162</f>
        <v>0.0036022079772079774</v>
      </c>
    </row>
    <row r="195" spans="1:11" ht="12.75">
      <c r="A195" s="30">
        <f>ROW(C11)</f>
        <v>11</v>
      </c>
      <c r="B195" s="31" t="s">
        <v>615</v>
      </c>
      <c r="C195" s="32" t="s">
        <v>616</v>
      </c>
      <c r="D195" s="33" t="s">
        <v>617</v>
      </c>
      <c r="E195" s="33" t="s">
        <v>618</v>
      </c>
      <c r="F195" s="34" t="s">
        <v>400</v>
      </c>
      <c r="G195" s="36" t="s">
        <v>590</v>
      </c>
      <c r="H195" s="36" t="str">
        <f>VLOOKUP(F195,'RN ZBPZ'!$A$1:$B$108,2,0)</f>
        <v>ŽB</v>
      </c>
      <c r="I195" s="45">
        <v>0.02351851851851852</v>
      </c>
      <c r="J195" s="30">
        <v>10</v>
      </c>
      <c r="K195" s="38">
        <f>I195/$I$162</f>
        <v>0.003618233618233618</v>
      </c>
    </row>
    <row r="196" spans="1:11" ht="12.75">
      <c r="A196" s="30">
        <f>ROW(C12)</f>
        <v>12</v>
      </c>
      <c r="B196" s="31" t="s">
        <v>619</v>
      </c>
      <c r="C196" s="32" t="s">
        <v>620</v>
      </c>
      <c r="D196" s="33" t="s">
        <v>621</v>
      </c>
      <c r="E196" s="33" t="s">
        <v>93</v>
      </c>
      <c r="F196" s="34" t="s">
        <v>61</v>
      </c>
      <c r="G196" s="36" t="s">
        <v>590</v>
      </c>
      <c r="H196" s="36" t="str">
        <f>VLOOKUP(F196,'RN ZBPZ'!$A$1:$B$108,2,0)</f>
        <v>ŽB</v>
      </c>
      <c r="I196" s="45">
        <v>0.023715277777777776</v>
      </c>
      <c r="J196" s="30">
        <v>9</v>
      </c>
      <c r="K196" s="38">
        <f>I196/$I$162</f>
        <v>0.0036485042735042734</v>
      </c>
    </row>
    <row r="197" spans="1:11" ht="12.75">
      <c r="A197" s="30">
        <f>ROW(C13)</f>
        <v>13</v>
      </c>
      <c r="B197" s="31" t="s">
        <v>622</v>
      </c>
      <c r="C197" s="32" t="s">
        <v>623</v>
      </c>
      <c r="D197" s="33" t="s">
        <v>624</v>
      </c>
      <c r="E197" s="33" t="s">
        <v>625</v>
      </c>
      <c r="F197" s="34" t="s">
        <v>81</v>
      </c>
      <c r="G197" s="36" t="s">
        <v>590</v>
      </c>
      <c r="H197" s="36" t="str">
        <f>VLOOKUP(F197,'RN ZBPZ'!$A$1:$B$108,2,0)</f>
        <v>ŽB</v>
      </c>
      <c r="I197" s="45">
        <v>0.023761574074074074</v>
      </c>
      <c r="J197" s="30">
        <v>8</v>
      </c>
      <c r="K197" s="38">
        <f>I197/$I$162</f>
        <v>0.0036556267806267806</v>
      </c>
    </row>
    <row r="198" spans="1:11" ht="12.75">
      <c r="A198" s="30">
        <f>ROW(C14)</f>
        <v>14</v>
      </c>
      <c r="B198" s="31" t="s">
        <v>626</v>
      </c>
      <c r="C198" s="32" t="s">
        <v>627</v>
      </c>
      <c r="D198" s="33" t="s">
        <v>530</v>
      </c>
      <c r="E198" s="33" t="s">
        <v>628</v>
      </c>
      <c r="F198" s="34" t="s">
        <v>472</v>
      </c>
      <c r="G198" s="36" t="s">
        <v>590</v>
      </c>
      <c r="H198" s="36" t="str">
        <f>VLOOKUP(F198,'RN ZBPZ'!$A$1:$B$108,2,0)</f>
        <v>ŽB</v>
      </c>
      <c r="I198" s="45">
        <v>0.02392361111111111</v>
      </c>
      <c r="J198" s="30">
        <v>7</v>
      </c>
      <c r="K198" s="38">
        <f>I198/$I$162</f>
        <v>0.0036805555555555554</v>
      </c>
    </row>
    <row r="199" spans="1:11" ht="12.75">
      <c r="A199" s="30">
        <f>ROW(C15)</f>
        <v>15</v>
      </c>
      <c r="B199" s="31" t="s">
        <v>629</v>
      </c>
      <c r="C199" s="32" t="s">
        <v>630</v>
      </c>
      <c r="D199" s="33" t="s">
        <v>552</v>
      </c>
      <c r="E199" s="33" t="s">
        <v>631</v>
      </c>
      <c r="F199" s="34" t="s">
        <v>387</v>
      </c>
      <c r="G199" s="36" t="s">
        <v>590</v>
      </c>
      <c r="H199" s="36" t="str">
        <f>VLOOKUP(F199,'RN ZBPZ'!$A$1:$B$108,2,0)</f>
        <v>ŽB</v>
      </c>
      <c r="I199" s="45">
        <v>0.024155092592592593</v>
      </c>
      <c r="J199" s="30">
        <v>6</v>
      </c>
      <c r="K199" s="38">
        <f>I199/$I$162</f>
        <v>0.003716168091168091</v>
      </c>
    </row>
    <row r="200" spans="1:11" ht="12.75">
      <c r="A200" s="30">
        <f>ROW(C16)</f>
        <v>16</v>
      </c>
      <c r="B200" s="31" t="s">
        <v>632</v>
      </c>
      <c r="C200" s="32" t="s">
        <v>633</v>
      </c>
      <c r="D200" s="33" t="s">
        <v>634</v>
      </c>
      <c r="E200" s="33" t="s">
        <v>505</v>
      </c>
      <c r="F200" s="34" t="s">
        <v>61</v>
      </c>
      <c r="G200" s="36" t="s">
        <v>590</v>
      </c>
      <c r="H200" s="36" t="str">
        <f>VLOOKUP(F200,'RN ZBPZ'!$A$1:$B$108,2,0)</f>
        <v>ŽB</v>
      </c>
      <c r="I200" s="45">
        <v>0.02431712962962963</v>
      </c>
      <c r="J200" s="30">
        <v>5</v>
      </c>
      <c r="K200" s="38">
        <f>I200/$I$162</f>
        <v>0.0037410968660968663</v>
      </c>
    </row>
    <row r="201" spans="1:11" ht="12.75">
      <c r="A201" s="30">
        <f>ROW(C17)</f>
        <v>17</v>
      </c>
      <c r="B201" s="31" t="s">
        <v>635</v>
      </c>
      <c r="C201" s="32" t="s">
        <v>636</v>
      </c>
      <c r="D201" s="33" t="s">
        <v>637</v>
      </c>
      <c r="E201" s="33" t="s">
        <v>638</v>
      </c>
      <c r="F201" s="34" t="s">
        <v>51</v>
      </c>
      <c r="G201" s="36" t="s">
        <v>590</v>
      </c>
      <c r="H201" s="36" t="str">
        <f>VLOOKUP(F201,'RN ZBPZ'!$A$1:$B$108,2,0)</f>
        <v>ŽB</v>
      </c>
      <c r="I201" s="45">
        <v>0.02474537037037037</v>
      </c>
      <c r="J201" s="30">
        <v>4</v>
      </c>
      <c r="K201" s="38">
        <f>I201/$I$162</f>
        <v>0.0038069800569800567</v>
      </c>
    </row>
    <row r="202" spans="1:11" ht="12.75">
      <c r="A202" s="30">
        <f>ROW(C18)</f>
        <v>18</v>
      </c>
      <c r="B202" s="31" t="s">
        <v>639</v>
      </c>
      <c r="C202" s="32" t="s">
        <v>640</v>
      </c>
      <c r="D202" s="33" t="s">
        <v>545</v>
      </c>
      <c r="E202" s="33" t="s">
        <v>641</v>
      </c>
      <c r="F202" s="34" t="s">
        <v>273</v>
      </c>
      <c r="G202" s="36" t="s">
        <v>590</v>
      </c>
      <c r="H202" s="36" t="str">
        <f>VLOOKUP(F202,'RN ZBPZ'!$A$1:$B$108,2,0)</f>
        <v>ŽB</v>
      </c>
      <c r="I202" s="45">
        <v>0.024907407407407406</v>
      </c>
      <c r="J202" s="30">
        <v>3</v>
      </c>
      <c r="K202" s="38">
        <f>I202/$I$162</f>
        <v>0.0038319088319088315</v>
      </c>
    </row>
    <row r="203" spans="1:11" ht="12.75">
      <c r="A203" s="30">
        <f>ROW(C19)</f>
        <v>19</v>
      </c>
      <c r="B203" s="31" t="s">
        <v>642</v>
      </c>
      <c r="C203" s="32" t="s">
        <v>643</v>
      </c>
      <c r="D203" s="33" t="s">
        <v>644</v>
      </c>
      <c r="E203" s="33" t="s">
        <v>645</v>
      </c>
      <c r="F203" s="34" t="s">
        <v>416</v>
      </c>
      <c r="G203" s="36" t="s">
        <v>590</v>
      </c>
      <c r="H203" s="36" t="str">
        <f>VLOOKUP(F203,'RN ZBPZ'!$A$1:$B$108,2,0)</f>
        <v>ŽB</v>
      </c>
      <c r="I203" s="45">
        <v>0.025729166666666668</v>
      </c>
      <c r="J203" s="30">
        <v>2</v>
      </c>
      <c r="K203" s="38">
        <f>I203/$I$162</f>
        <v>0.003958333333333334</v>
      </c>
    </row>
    <row r="204" spans="1:11" ht="12.75">
      <c r="A204" s="30">
        <f>ROW(C20)</f>
        <v>20</v>
      </c>
      <c r="B204" s="31" t="s">
        <v>646</v>
      </c>
      <c r="C204" s="32" t="s">
        <v>647</v>
      </c>
      <c r="D204" s="33"/>
      <c r="E204" s="33" t="s">
        <v>45</v>
      </c>
      <c r="F204" s="34" t="s">
        <v>81</v>
      </c>
      <c r="G204" s="36" t="s">
        <v>590</v>
      </c>
      <c r="H204" s="36" t="str">
        <f>VLOOKUP(F204,'RN ZBPZ'!$A$1:$B$108,2,0)</f>
        <v>ŽB</v>
      </c>
      <c r="I204" s="45">
        <v>0.02596064814814815</v>
      </c>
      <c r="J204" s="30">
        <v>1</v>
      </c>
      <c r="K204" s="38">
        <f>I204/$I$162</f>
        <v>0.003993945868945869</v>
      </c>
    </row>
    <row r="205" spans="1:11" ht="12.75">
      <c r="A205" s="30">
        <f>ROW(C21)</f>
        <v>21</v>
      </c>
      <c r="B205" s="31" t="s">
        <v>648</v>
      </c>
      <c r="C205" s="32" t="s">
        <v>649</v>
      </c>
      <c r="D205" s="33" t="s">
        <v>650</v>
      </c>
      <c r="E205" s="33" t="s">
        <v>651</v>
      </c>
      <c r="F205" s="34" t="s">
        <v>112</v>
      </c>
      <c r="G205" s="36" t="s">
        <v>590</v>
      </c>
      <c r="H205" s="36" t="str">
        <f>VLOOKUP(F205,'RN ZBPZ'!$A$1:$B$108,2,0)</f>
        <v>ŽB</v>
      </c>
      <c r="I205" s="45">
        <v>0.026145833333333333</v>
      </c>
      <c r="J205" s="30">
        <v>1</v>
      </c>
      <c r="K205" s="38">
        <f>I205/$I$162</f>
        <v>0.004022435897435898</v>
      </c>
    </row>
    <row r="206" spans="1:11" ht="12.75">
      <c r="A206" s="30">
        <f>ROW(C22)</f>
        <v>22</v>
      </c>
      <c r="B206" s="31" t="s">
        <v>652</v>
      </c>
      <c r="C206" s="32" t="s">
        <v>653</v>
      </c>
      <c r="D206" s="33" t="s">
        <v>654</v>
      </c>
      <c r="E206" s="33" t="s">
        <v>129</v>
      </c>
      <c r="F206" s="34" t="s">
        <v>261</v>
      </c>
      <c r="G206" s="36" t="s">
        <v>590</v>
      </c>
      <c r="H206" s="36" t="str">
        <f>VLOOKUP(F206,'RN ZBPZ'!$A$1:$B$108,2,0)</f>
        <v>ŽB</v>
      </c>
      <c r="I206" s="45">
        <v>0.026319444444444444</v>
      </c>
      <c r="J206" s="30">
        <v>1</v>
      </c>
      <c r="K206" s="38">
        <f>I206/$I$162</f>
        <v>0.004049145299145299</v>
      </c>
    </row>
    <row r="207" spans="1:11" ht="12.75">
      <c r="A207" s="30">
        <f>ROW(C23)</f>
        <v>23</v>
      </c>
      <c r="B207" s="31" t="s">
        <v>655</v>
      </c>
      <c r="C207" s="32" t="s">
        <v>656</v>
      </c>
      <c r="D207" s="33" t="s">
        <v>657</v>
      </c>
      <c r="E207" s="33" t="s">
        <v>505</v>
      </c>
      <c r="F207" s="34" t="s">
        <v>400</v>
      </c>
      <c r="G207" s="36" t="s">
        <v>590</v>
      </c>
      <c r="H207" s="36" t="str">
        <f>VLOOKUP(F207,'RN ZBPZ'!$A$1:$B$108,2,0)</f>
        <v>ŽB</v>
      </c>
      <c r="I207" s="45">
        <v>0.02666666666666667</v>
      </c>
      <c r="J207" s="30">
        <v>1</v>
      </c>
      <c r="K207" s="38">
        <f>I207/$I$162</f>
        <v>0.0041025641025641026</v>
      </c>
    </row>
    <row r="208" spans="1:11" ht="12.75">
      <c r="A208" s="30">
        <f>ROW(C24)</f>
        <v>24</v>
      </c>
      <c r="B208" s="31" t="s">
        <v>658</v>
      </c>
      <c r="C208" s="32" t="s">
        <v>659</v>
      </c>
      <c r="D208" s="33" t="s">
        <v>660</v>
      </c>
      <c r="E208" s="33" t="s">
        <v>64</v>
      </c>
      <c r="F208" s="34" t="s">
        <v>387</v>
      </c>
      <c r="G208" s="36" t="s">
        <v>590</v>
      </c>
      <c r="H208" s="36" t="str">
        <f>VLOOKUP(F208,'RN ZBPZ'!$A$1:$B$108,2,0)</f>
        <v>ŽB</v>
      </c>
      <c r="I208" s="45">
        <v>0.027546296296296298</v>
      </c>
      <c r="J208" s="30">
        <v>1</v>
      </c>
      <c r="K208" s="38">
        <f>I208/$I$162</f>
        <v>0.004237891737891738</v>
      </c>
    </row>
    <row r="209" spans="1:11" ht="12.75">
      <c r="A209" s="30">
        <f>ROW(C25)</f>
        <v>25</v>
      </c>
      <c r="B209" s="31" t="s">
        <v>661</v>
      </c>
      <c r="C209" s="32" t="s">
        <v>662</v>
      </c>
      <c r="D209" s="33" t="s">
        <v>530</v>
      </c>
      <c r="E209" s="33" t="s">
        <v>505</v>
      </c>
      <c r="F209" s="34" t="s">
        <v>404</v>
      </c>
      <c r="G209" s="36" t="s">
        <v>590</v>
      </c>
      <c r="H209" s="36" t="str">
        <f>VLOOKUP(F209,'RN ZBPZ'!$A$1:$B$108,2,0)</f>
        <v>ŽB</v>
      </c>
      <c r="I209" s="45">
        <v>0.02767361111111111</v>
      </c>
      <c r="J209" s="30">
        <v>1</v>
      </c>
      <c r="K209" s="38">
        <f>I209/$I$162</f>
        <v>0.004257478632478632</v>
      </c>
    </row>
    <row r="210" spans="1:11" ht="12.75">
      <c r="A210" s="30">
        <f>ROW(C26)</f>
        <v>26</v>
      </c>
      <c r="B210" s="31" t="s">
        <v>663</v>
      </c>
      <c r="C210" s="32" t="s">
        <v>664</v>
      </c>
      <c r="D210" s="33" t="s">
        <v>579</v>
      </c>
      <c r="E210" s="33" t="s">
        <v>665</v>
      </c>
      <c r="F210" s="34" t="s">
        <v>265</v>
      </c>
      <c r="G210" s="36" t="s">
        <v>590</v>
      </c>
      <c r="H210" s="36" t="str">
        <f>VLOOKUP(F210,'RN ZBPZ'!$A$1:$B$108,2,0)</f>
        <v>ŽB</v>
      </c>
      <c r="I210" s="45">
        <v>0.027858796296296295</v>
      </c>
      <c r="J210" s="30">
        <v>1</v>
      </c>
      <c r="K210" s="38">
        <f>I210/$I$162</f>
        <v>0.004285968660968661</v>
      </c>
    </row>
    <row r="211" spans="1:11" ht="12.75">
      <c r="A211" s="30">
        <f>ROW(C27)</f>
        <v>27</v>
      </c>
      <c r="B211" s="31" t="s">
        <v>666</v>
      </c>
      <c r="C211" s="32" t="s">
        <v>667</v>
      </c>
      <c r="D211" s="33" t="s">
        <v>668</v>
      </c>
      <c r="E211" s="33" t="s">
        <v>179</v>
      </c>
      <c r="F211" s="34" t="s">
        <v>273</v>
      </c>
      <c r="G211" s="36" t="s">
        <v>590</v>
      </c>
      <c r="H211" s="36" t="str">
        <f>VLOOKUP(F211,'RN ZBPZ'!$A$1:$B$108,2,0)</f>
        <v>ŽB</v>
      </c>
      <c r="I211" s="45">
        <v>0.028125</v>
      </c>
      <c r="J211" s="30">
        <v>1</v>
      </c>
      <c r="K211" s="38">
        <f>I211/$I$162</f>
        <v>0.004326923076923077</v>
      </c>
    </row>
    <row r="212" spans="1:11" ht="12.75">
      <c r="A212" s="30">
        <f>ROW(C28)</f>
        <v>28</v>
      </c>
      <c r="B212" s="31" t="s">
        <v>669</v>
      </c>
      <c r="C212" s="32" t="s">
        <v>670</v>
      </c>
      <c r="D212" s="33" t="s">
        <v>560</v>
      </c>
      <c r="E212" s="33" t="s">
        <v>93</v>
      </c>
      <c r="F212" s="34" t="s">
        <v>502</v>
      </c>
      <c r="G212" s="36" t="s">
        <v>590</v>
      </c>
      <c r="H212" s="36" t="str">
        <f>VLOOKUP(F212,'RN ZBPZ'!$A$1:$B$108,2,0)</f>
        <v>ŽB</v>
      </c>
      <c r="I212" s="45">
        <v>0.02820601851851852</v>
      </c>
      <c r="J212" s="30">
        <v>1</v>
      </c>
      <c r="K212" s="38">
        <f>I212/$I$162</f>
        <v>0.004339387464387464</v>
      </c>
    </row>
    <row r="213" spans="1:11" ht="12.75">
      <c r="A213" s="30">
        <f>ROW(C29)</f>
        <v>29</v>
      </c>
      <c r="B213" s="31" t="s">
        <v>671</v>
      </c>
      <c r="C213" s="32" t="s">
        <v>672</v>
      </c>
      <c r="D213" s="33" t="s">
        <v>552</v>
      </c>
      <c r="E213" s="33" t="s">
        <v>673</v>
      </c>
      <c r="F213" s="34" t="s">
        <v>519</v>
      </c>
      <c r="G213" s="36" t="s">
        <v>590</v>
      </c>
      <c r="H213" s="36" t="str">
        <f>VLOOKUP(F213,'RN ZBPZ'!$A$1:$B$108,2,0)</f>
        <v>ŽB</v>
      </c>
      <c r="I213" s="45">
        <v>0.031261574074074074</v>
      </c>
      <c r="J213" s="30">
        <v>1</v>
      </c>
      <c r="K213" s="38">
        <f>I213/$I$162</f>
        <v>0.004809472934472934</v>
      </c>
    </row>
    <row r="214" spans="1:11" ht="12.75">
      <c r="A214" s="30">
        <f>ROW(C30)</f>
        <v>30</v>
      </c>
      <c r="B214" s="31" t="s">
        <v>674</v>
      </c>
      <c r="C214" s="32" t="s">
        <v>675</v>
      </c>
      <c r="D214" s="33" t="s">
        <v>676</v>
      </c>
      <c r="E214" s="33" t="s">
        <v>677</v>
      </c>
      <c r="F214" s="34" t="s">
        <v>394</v>
      </c>
      <c r="G214" s="36" t="s">
        <v>590</v>
      </c>
      <c r="H214" s="36" t="str">
        <f>VLOOKUP(F214,'RN ZBPZ'!$A$1:$B$108,2,0)</f>
        <v>ŽB</v>
      </c>
      <c r="I214" s="45">
        <v>0.03128472222222222</v>
      </c>
      <c r="J214" s="30">
        <v>1</v>
      </c>
      <c r="K214" s="38">
        <f>I214/$I$162</f>
        <v>0.004813034188034188</v>
      </c>
    </row>
    <row r="215" spans="1:11" ht="12.75">
      <c r="A215" s="30">
        <f>ROW(C31)</f>
        <v>31</v>
      </c>
      <c r="B215" s="31" t="s">
        <v>655</v>
      </c>
      <c r="C215" s="32" t="s">
        <v>678</v>
      </c>
      <c r="D215" s="33" t="s">
        <v>679</v>
      </c>
      <c r="E215" s="33" t="s">
        <v>680</v>
      </c>
      <c r="F215" s="34" t="s">
        <v>281</v>
      </c>
      <c r="G215" s="36" t="s">
        <v>590</v>
      </c>
      <c r="H215" s="36" t="str">
        <f>VLOOKUP(F215,'RN ZBPZ'!$A$1:$B$108,2,0)</f>
        <v>ŽB</v>
      </c>
      <c r="I215" s="46" t="s">
        <v>252</v>
      </c>
      <c r="J215" s="43" t="s">
        <v>253</v>
      </c>
      <c r="K215" s="46" t="s">
        <v>252</v>
      </c>
    </row>
    <row r="216" spans="1:11" ht="12.75">
      <c r="A216" s="30">
        <f>ROW(C32)</f>
        <v>32</v>
      </c>
      <c r="B216" s="31" t="s">
        <v>681</v>
      </c>
      <c r="C216" s="32" t="s">
        <v>682</v>
      </c>
      <c r="D216" s="33" t="s">
        <v>522</v>
      </c>
      <c r="E216" s="33" t="s">
        <v>683</v>
      </c>
      <c r="F216" s="34" t="s">
        <v>23</v>
      </c>
      <c r="G216" s="36" t="s">
        <v>590</v>
      </c>
      <c r="H216" s="36" t="str">
        <f>VLOOKUP(F216,'RN ZBPZ'!$A$1:$B$108,2,0)</f>
        <v>ŽB</v>
      </c>
      <c r="I216" s="46" t="s">
        <v>252</v>
      </c>
      <c r="J216" s="43" t="s">
        <v>253</v>
      </c>
      <c r="K216" s="46" t="s">
        <v>252</v>
      </c>
    </row>
  </sheetData>
  <sheetProtection selectLockedCells="1" selectUnlockedCells="1"/>
  <printOptions/>
  <pageMargins left="1.7944444444444445" right="0.4423611111111111" top="0.6875" bottom="0.9840277777777777" header="0.5118055555555555" footer="0.5118055555555555"/>
  <pageSetup horizontalDpi="300" verticalDpi="300" orientation="portrait" paperSize="9" scale="59"/>
  <rowBreaks count="2" manualBreakCount="2">
    <brk id="76" max="255" man="1"/>
    <brk id="1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55">
      <selection activeCell="C40" sqref="C40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02" t="str">
        <f>'RN HZZ'!A1</f>
        <v>Rozsah kategorií 2014 závod</v>
      </c>
      <c r="B1" s="67"/>
    </row>
    <row r="2" spans="1:3" ht="12.75">
      <c r="A2" s="103" t="str">
        <f>'Kat.'!A14</f>
        <v>Ženy do 34</v>
      </c>
      <c r="B2" s="103" t="str">
        <f>'Kat.'!B14</f>
        <v>(RN 1980 a mladší)</v>
      </c>
      <c r="C2" s="103" t="str">
        <f>'Kat.'!C14</f>
        <v>ŽA</v>
      </c>
    </row>
    <row r="3" spans="1:2" ht="12.75">
      <c r="A3">
        <v>2013</v>
      </c>
      <c r="B3" t="s">
        <v>524</v>
      </c>
    </row>
    <row r="4" spans="1:2" ht="12.75">
      <c r="A4">
        <v>2012</v>
      </c>
      <c r="B4" t="s">
        <v>524</v>
      </c>
    </row>
    <row r="5" spans="1:2" ht="12.75">
      <c r="A5">
        <v>2011</v>
      </c>
      <c r="B5" t="s">
        <v>524</v>
      </c>
    </row>
    <row r="6" spans="1:2" ht="12.75">
      <c r="A6">
        <v>2010</v>
      </c>
      <c r="B6" t="s">
        <v>524</v>
      </c>
    </row>
    <row r="7" spans="1:2" ht="12.75">
      <c r="A7">
        <v>2009</v>
      </c>
      <c r="B7" t="s">
        <v>524</v>
      </c>
    </row>
    <row r="8" spans="1:2" ht="12.75">
      <c r="A8">
        <v>2008</v>
      </c>
      <c r="B8" t="s">
        <v>524</v>
      </c>
    </row>
    <row r="9" spans="1:2" ht="12.75">
      <c r="A9">
        <v>2007</v>
      </c>
      <c r="B9" t="s">
        <v>524</v>
      </c>
    </row>
    <row r="10" spans="1:2" ht="12.75">
      <c r="A10">
        <v>2006</v>
      </c>
      <c r="B10" t="s">
        <v>524</v>
      </c>
    </row>
    <row r="11" spans="1:2" ht="12.75">
      <c r="A11">
        <v>2005</v>
      </c>
      <c r="B11" t="s">
        <v>524</v>
      </c>
    </row>
    <row r="12" spans="1:2" ht="12.75">
      <c r="A12">
        <v>2004</v>
      </c>
      <c r="B12" t="s">
        <v>524</v>
      </c>
    </row>
    <row r="13" spans="1:2" ht="12.75">
      <c r="A13">
        <v>2003</v>
      </c>
      <c r="B13" t="s">
        <v>524</v>
      </c>
    </row>
    <row r="14" spans="1:2" ht="12.75">
      <c r="A14">
        <v>2002</v>
      </c>
      <c r="B14" t="s">
        <v>524</v>
      </c>
    </row>
    <row r="15" spans="1:2" ht="12.75">
      <c r="A15">
        <v>2001</v>
      </c>
      <c r="B15" t="s">
        <v>524</v>
      </c>
    </row>
    <row r="16" spans="1:2" ht="12.75">
      <c r="A16">
        <v>2000</v>
      </c>
      <c r="B16" t="s">
        <v>524</v>
      </c>
    </row>
    <row r="17" spans="1:2" ht="12.75">
      <c r="A17">
        <v>1999</v>
      </c>
      <c r="B17" t="s">
        <v>524</v>
      </c>
    </row>
    <row r="18" spans="1:2" ht="12.75">
      <c r="A18">
        <v>1998</v>
      </c>
      <c r="B18" t="s">
        <v>524</v>
      </c>
    </row>
    <row r="19" spans="1:2" ht="12.75">
      <c r="A19">
        <v>1997</v>
      </c>
      <c r="B19" t="s">
        <v>524</v>
      </c>
    </row>
    <row r="20" spans="1:2" ht="12.75">
      <c r="A20">
        <v>1996</v>
      </c>
      <c r="B20" t="s">
        <v>524</v>
      </c>
    </row>
    <row r="21" spans="1:2" ht="12.75">
      <c r="A21">
        <v>1995</v>
      </c>
      <c r="B21" t="s">
        <v>524</v>
      </c>
    </row>
    <row r="22" spans="1:2" ht="12.75">
      <c r="A22">
        <v>1994</v>
      </c>
      <c r="B22" t="s">
        <v>524</v>
      </c>
    </row>
    <row r="23" spans="1:2" ht="12.75">
      <c r="A23">
        <v>1993</v>
      </c>
      <c r="B23" t="s">
        <v>524</v>
      </c>
    </row>
    <row r="24" spans="1:2" ht="12.75">
      <c r="A24">
        <v>1992</v>
      </c>
      <c r="B24" t="s">
        <v>524</v>
      </c>
    </row>
    <row r="25" spans="1:2" ht="12.75">
      <c r="A25">
        <v>1991</v>
      </c>
      <c r="B25" t="s">
        <v>524</v>
      </c>
    </row>
    <row r="26" spans="1:2" ht="12.75">
      <c r="A26">
        <v>1990</v>
      </c>
      <c r="B26" t="s">
        <v>524</v>
      </c>
    </row>
    <row r="27" spans="1:2" ht="12.75">
      <c r="A27">
        <v>1989</v>
      </c>
      <c r="B27" t="s">
        <v>524</v>
      </c>
    </row>
    <row r="28" spans="1:2" ht="12.75">
      <c r="A28">
        <v>1988</v>
      </c>
      <c r="B28" t="s">
        <v>524</v>
      </c>
    </row>
    <row r="29" spans="1:2" ht="12.75">
      <c r="A29">
        <v>1987</v>
      </c>
      <c r="B29" t="s">
        <v>524</v>
      </c>
    </row>
    <row r="30" spans="1:2" ht="12.75">
      <c r="A30">
        <v>1986</v>
      </c>
      <c r="B30" t="s">
        <v>524</v>
      </c>
    </row>
    <row r="31" spans="1:2" ht="12.75">
      <c r="A31">
        <v>1985</v>
      </c>
      <c r="B31" t="s">
        <v>524</v>
      </c>
    </row>
    <row r="32" spans="1:2" ht="12.75">
      <c r="A32">
        <v>1984</v>
      </c>
      <c r="B32" t="s">
        <v>524</v>
      </c>
    </row>
    <row r="33" spans="1:2" ht="12.75">
      <c r="A33">
        <v>1983</v>
      </c>
      <c r="B33" t="s">
        <v>524</v>
      </c>
    </row>
    <row r="34" spans="1:2" ht="12.75">
      <c r="A34">
        <v>1982</v>
      </c>
      <c r="B34" t="s">
        <v>524</v>
      </c>
    </row>
    <row r="35" spans="1:2" ht="12.75">
      <c r="A35">
        <v>1981</v>
      </c>
      <c r="B35" t="s">
        <v>524</v>
      </c>
    </row>
    <row r="36" spans="1:2" ht="12.75">
      <c r="A36">
        <v>1980</v>
      </c>
      <c r="B36" t="s">
        <v>524</v>
      </c>
    </row>
    <row r="37" spans="1:3" ht="12.75">
      <c r="A37" s="103" t="str">
        <f>'Kat.'!A15</f>
        <v>Ženy nad 35</v>
      </c>
      <c r="B37" s="103" t="str">
        <f>'Kat.'!B15</f>
        <v>(RN 1979 a méně)</v>
      </c>
      <c r="C37" s="103" t="str">
        <f>'Kat.'!C15</f>
        <v>ŽB</v>
      </c>
    </row>
    <row r="38" spans="1:2" ht="12.75">
      <c r="A38">
        <v>1979</v>
      </c>
      <c r="B38" t="s">
        <v>590</v>
      </c>
    </row>
    <row r="39" spans="1:2" ht="12.75">
      <c r="A39">
        <v>1978</v>
      </c>
      <c r="B39" t="s">
        <v>590</v>
      </c>
    </row>
    <row r="40" spans="1:2" ht="12.75">
      <c r="A40">
        <v>1977</v>
      </c>
      <c r="B40" t="s">
        <v>590</v>
      </c>
    </row>
    <row r="41" spans="1:2" ht="12.75">
      <c r="A41">
        <v>1976</v>
      </c>
      <c r="B41" t="s">
        <v>590</v>
      </c>
    </row>
    <row r="42" spans="1:2" ht="12.75">
      <c r="A42">
        <v>1975</v>
      </c>
      <c r="B42" t="s">
        <v>590</v>
      </c>
    </row>
    <row r="43" spans="1:2" ht="12.75">
      <c r="A43">
        <v>1974</v>
      </c>
      <c r="B43" t="s">
        <v>590</v>
      </c>
    </row>
    <row r="44" spans="1:2" ht="12.75">
      <c r="A44">
        <v>1973</v>
      </c>
      <c r="B44" t="s">
        <v>590</v>
      </c>
    </row>
    <row r="45" spans="1:2" ht="12.75">
      <c r="A45" s="104">
        <f>'RN HZM'!A4</f>
        <v>2012</v>
      </c>
      <c r="B45" t="s">
        <v>590</v>
      </c>
    </row>
    <row r="46" spans="1:2" ht="12.75">
      <c r="A46">
        <v>1972</v>
      </c>
      <c r="B46" t="s">
        <v>590</v>
      </c>
    </row>
    <row r="47" spans="1:2" ht="12.75">
      <c r="A47">
        <v>1971</v>
      </c>
      <c r="B47" t="s">
        <v>590</v>
      </c>
    </row>
    <row r="48" spans="1:2" ht="12.75">
      <c r="A48">
        <v>1970</v>
      </c>
      <c r="B48" t="s">
        <v>590</v>
      </c>
    </row>
    <row r="49" spans="1:2" ht="12.75">
      <c r="A49">
        <v>1969</v>
      </c>
      <c r="B49" t="s">
        <v>590</v>
      </c>
    </row>
    <row r="50" spans="1:2" ht="12.75">
      <c r="A50">
        <v>1968</v>
      </c>
      <c r="B50" t="s">
        <v>590</v>
      </c>
    </row>
    <row r="51" spans="1:2" ht="12.75">
      <c r="A51">
        <v>1967</v>
      </c>
      <c r="B51" t="s">
        <v>590</v>
      </c>
    </row>
    <row r="52" spans="1:2" ht="12.75">
      <c r="A52">
        <v>1966</v>
      </c>
      <c r="B52" t="s">
        <v>590</v>
      </c>
    </row>
    <row r="53" spans="1:2" ht="12.75">
      <c r="A53">
        <v>1965</v>
      </c>
      <c r="B53" t="s">
        <v>590</v>
      </c>
    </row>
    <row r="54" spans="1:2" ht="12.75">
      <c r="A54">
        <v>1964</v>
      </c>
      <c r="B54" t="s">
        <v>590</v>
      </c>
    </row>
    <row r="55" spans="1:2" ht="12.75">
      <c r="A55">
        <v>1963</v>
      </c>
      <c r="B55" t="s">
        <v>590</v>
      </c>
    </row>
    <row r="56" spans="1:2" ht="12.75">
      <c r="A56">
        <v>1962</v>
      </c>
      <c r="B56" t="s">
        <v>590</v>
      </c>
    </row>
    <row r="57" spans="1:2" ht="12.75">
      <c r="A57">
        <v>1961</v>
      </c>
      <c r="B57" t="s">
        <v>590</v>
      </c>
    </row>
    <row r="58" spans="1:2" ht="12.75">
      <c r="A58">
        <v>1960</v>
      </c>
      <c r="B58" t="s">
        <v>590</v>
      </c>
    </row>
    <row r="59" spans="1:2" ht="12.75">
      <c r="A59">
        <v>1959</v>
      </c>
      <c r="B59" t="s">
        <v>590</v>
      </c>
    </row>
    <row r="60" spans="1:2" ht="12.75">
      <c r="A60">
        <v>1958</v>
      </c>
      <c r="B60" t="s">
        <v>590</v>
      </c>
    </row>
    <row r="61" spans="1:2" ht="12.75">
      <c r="A61">
        <v>1957</v>
      </c>
      <c r="B61" t="s">
        <v>590</v>
      </c>
    </row>
    <row r="62" spans="1:2" ht="12.75">
      <c r="A62">
        <v>1956</v>
      </c>
      <c r="B62" t="s">
        <v>590</v>
      </c>
    </row>
    <row r="63" spans="1:2" ht="12.75">
      <c r="A63">
        <v>1955</v>
      </c>
      <c r="B63" t="s">
        <v>590</v>
      </c>
    </row>
    <row r="64" spans="1:2" ht="12.75">
      <c r="A64">
        <v>1954</v>
      </c>
      <c r="B64" t="s">
        <v>590</v>
      </c>
    </row>
    <row r="65" spans="1:2" ht="12.75">
      <c r="A65">
        <v>1953</v>
      </c>
      <c r="B65" t="s">
        <v>590</v>
      </c>
    </row>
    <row r="66" spans="1:2" ht="12.75">
      <c r="A66" s="104">
        <f>'RN HZM'!A6</f>
        <v>2010</v>
      </c>
      <c r="B66" t="s">
        <v>590</v>
      </c>
    </row>
    <row r="67" spans="1:2" ht="12.75">
      <c r="A67">
        <v>1952</v>
      </c>
      <c r="B67" t="s">
        <v>590</v>
      </c>
    </row>
    <row r="68" spans="1:2" ht="12.75">
      <c r="A68">
        <v>1951</v>
      </c>
      <c r="B68" t="s">
        <v>590</v>
      </c>
    </row>
    <row r="69" spans="1:2" ht="12.75">
      <c r="A69">
        <v>1950</v>
      </c>
      <c r="B69" t="s">
        <v>590</v>
      </c>
    </row>
    <row r="70" spans="1:2" ht="12.75">
      <c r="A70">
        <v>1949</v>
      </c>
      <c r="B70" t="s">
        <v>590</v>
      </c>
    </row>
    <row r="71" spans="1:2" ht="12.75">
      <c r="A71">
        <v>1948</v>
      </c>
      <c r="B71" t="s">
        <v>590</v>
      </c>
    </row>
    <row r="72" spans="1:2" ht="12.75">
      <c r="A72">
        <v>1947</v>
      </c>
      <c r="B72" t="s">
        <v>590</v>
      </c>
    </row>
    <row r="73" spans="1:2" ht="12.75">
      <c r="A73">
        <v>1946</v>
      </c>
      <c r="B73" t="s">
        <v>590</v>
      </c>
    </row>
    <row r="74" spans="1:2" ht="12.75">
      <c r="A74">
        <v>1945</v>
      </c>
      <c r="B74" t="s">
        <v>590</v>
      </c>
    </row>
    <row r="75" spans="1:2" ht="12.75">
      <c r="A75">
        <v>1944</v>
      </c>
      <c r="B75" t="s">
        <v>590</v>
      </c>
    </row>
    <row r="76" spans="1:2" ht="12.75">
      <c r="A76">
        <v>1943</v>
      </c>
      <c r="B76" t="s">
        <v>590</v>
      </c>
    </row>
    <row r="77" spans="1:2" ht="12.75">
      <c r="A77">
        <v>1942</v>
      </c>
      <c r="B77" t="s">
        <v>590</v>
      </c>
    </row>
    <row r="78" spans="1:2" ht="12.75">
      <c r="A78">
        <v>1941</v>
      </c>
      <c r="B78" t="s">
        <v>590</v>
      </c>
    </row>
    <row r="79" spans="1:2" ht="12.75">
      <c r="A79">
        <v>1940</v>
      </c>
      <c r="B79" t="s">
        <v>590</v>
      </c>
    </row>
    <row r="80" spans="1:2" ht="12.75">
      <c r="A80">
        <v>1939</v>
      </c>
      <c r="B80" t="s">
        <v>590</v>
      </c>
    </row>
    <row r="81" spans="1:2" ht="12.75">
      <c r="A81">
        <v>1938</v>
      </c>
      <c r="B81" t="s">
        <v>590</v>
      </c>
    </row>
    <row r="82" spans="1:2" ht="12.75">
      <c r="A82">
        <v>1937</v>
      </c>
      <c r="B82" t="s">
        <v>590</v>
      </c>
    </row>
    <row r="83" spans="1:2" ht="12.75">
      <c r="A83">
        <v>1936</v>
      </c>
      <c r="B83" t="s">
        <v>590</v>
      </c>
    </row>
    <row r="84" spans="1:2" ht="12.75">
      <c r="A84">
        <v>1935</v>
      </c>
      <c r="B84" t="s">
        <v>590</v>
      </c>
    </row>
    <row r="85" spans="1:2" ht="12.75">
      <c r="A85">
        <v>1934</v>
      </c>
      <c r="B85" t="s">
        <v>590</v>
      </c>
    </row>
    <row r="86" spans="1:2" ht="12.75">
      <c r="A86">
        <v>1933</v>
      </c>
      <c r="B86" t="s">
        <v>590</v>
      </c>
    </row>
    <row r="87" spans="1:2" ht="12.75">
      <c r="A87">
        <v>1932</v>
      </c>
      <c r="B87" t="s">
        <v>590</v>
      </c>
    </row>
    <row r="88" spans="1:2" ht="12.75">
      <c r="A88">
        <v>1931</v>
      </c>
      <c r="B88" t="s">
        <v>590</v>
      </c>
    </row>
    <row r="89" spans="1:2" ht="12.75">
      <c r="A89">
        <v>1930</v>
      </c>
      <c r="B89" t="s">
        <v>590</v>
      </c>
    </row>
    <row r="90" spans="1:2" ht="12.75">
      <c r="A90">
        <v>1929</v>
      </c>
      <c r="B90" t="s">
        <v>590</v>
      </c>
    </row>
    <row r="91" spans="1:2" ht="12.75">
      <c r="A91">
        <v>1928</v>
      </c>
      <c r="B91" t="s">
        <v>590</v>
      </c>
    </row>
    <row r="92" spans="1:2" ht="12.75">
      <c r="A92">
        <v>1927</v>
      </c>
      <c r="B92" t="s">
        <v>590</v>
      </c>
    </row>
    <row r="93" spans="1:2" ht="12.75">
      <c r="A93">
        <v>1926</v>
      </c>
      <c r="B93" t="s">
        <v>590</v>
      </c>
    </row>
    <row r="94" spans="1:2" ht="12.75">
      <c r="A94">
        <v>1925</v>
      </c>
      <c r="B94" t="s">
        <v>590</v>
      </c>
    </row>
    <row r="95" spans="1:2" ht="12.75">
      <c r="A95">
        <v>1924</v>
      </c>
      <c r="B95" t="s">
        <v>590</v>
      </c>
    </row>
    <row r="96" spans="1:2" ht="12.75">
      <c r="A96">
        <v>1923</v>
      </c>
      <c r="B96" t="s">
        <v>590</v>
      </c>
    </row>
    <row r="97" spans="1:2" ht="12.75">
      <c r="A97">
        <v>1922</v>
      </c>
      <c r="B97" t="s">
        <v>590</v>
      </c>
    </row>
    <row r="98" spans="1:2" ht="12.75">
      <c r="A98">
        <v>1921</v>
      </c>
      <c r="B98" t="s">
        <v>590</v>
      </c>
    </row>
    <row r="99" spans="1:2" ht="12.75">
      <c r="A99">
        <v>1920</v>
      </c>
      <c r="B99" t="s">
        <v>590</v>
      </c>
    </row>
    <row r="100" spans="1:2" ht="12.75">
      <c r="A100">
        <v>1919</v>
      </c>
      <c r="B100" t="s">
        <v>590</v>
      </c>
    </row>
    <row r="101" spans="1:2" ht="12.75">
      <c r="A101">
        <v>1918</v>
      </c>
      <c r="B101" t="s">
        <v>590</v>
      </c>
    </row>
    <row r="102" spans="1:2" ht="12.75">
      <c r="A102">
        <v>1917</v>
      </c>
      <c r="B102" t="s">
        <v>590</v>
      </c>
    </row>
    <row r="103" spans="1:2" ht="12.75">
      <c r="A103">
        <v>1916</v>
      </c>
      <c r="B103" t="s">
        <v>590</v>
      </c>
    </row>
    <row r="104" spans="1:2" ht="12.75">
      <c r="A104">
        <v>1915</v>
      </c>
      <c r="B104" t="s">
        <v>590</v>
      </c>
    </row>
    <row r="105" spans="1:2" ht="12.75">
      <c r="A105">
        <v>1914</v>
      </c>
      <c r="B105" t="s">
        <v>590</v>
      </c>
    </row>
    <row r="106" spans="1:2" ht="12.75">
      <c r="A106">
        <v>1913</v>
      </c>
      <c r="B106" t="s">
        <v>590</v>
      </c>
    </row>
    <row r="107" spans="1:2" ht="12.75">
      <c r="A107">
        <v>1912</v>
      </c>
      <c r="B107" t="s">
        <v>590</v>
      </c>
    </row>
    <row r="108" spans="1:2" ht="12.75">
      <c r="A108">
        <v>1911</v>
      </c>
      <c r="B108" t="s">
        <v>590</v>
      </c>
    </row>
    <row r="109" spans="1:2" ht="12.75">
      <c r="A109">
        <v>1910</v>
      </c>
      <c r="B109" t="s">
        <v>590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21" sqref="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05" t="s">
        <v>726</v>
      </c>
      <c r="B1" s="105"/>
    </row>
    <row r="2" spans="1:2" ht="12.75">
      <c r="A2" s="106">
        <v>1</v>
      </c>
      <c r="B2" s="107">
        <v>30</v>
      </c>
    </row>
    <row r="3" spans="1:2" ht="12.75">
      <c r="A3" s="106">
        <v>2</v>
      </c>
      <c r="B3" s="107">
        <v>25</v>
      </c>
    </row>
    <row r="4" spans="1:2" ht="12.75">
      <c r="A4" s="106">
        <v>3</v>
      </c>
      <c r="B4" s="107">
        <v>21</v>
      </c>
    </row>
    <row r="5" spans="1:2" ht="12.75">
      <c r="A5" s="106">
        <v>4</v>
      </c>
      <c r="B5" s="107">
        <v>18</v>
      </c>
    </row>
    <row r="6" spans="1:2" ht="12.75">
      <c r="A6" s="106">
        <v>5</v>
      </c>
      <c r="B6" s="107">
        <v>16</v>
      </c>
    </row>
    <row r="7" spans="1:2" ht="12.75">
      <c r="A7" s="106">
        <v>6</v>
      </c>
      <c r="B7" s="107">
        <v>15</v>
      </c>
    </row>
    <row r="8" spans="1:2" ht="12.75">
      <c r="A8" s="106">
        <v>7</v>
      </c>
      <c r="B8" s="107">
        <v>14</v>
      </c>
    </row>
    <row r="9" spans="1:2" ht="12.75">
      <c r="A9" s="106">
        <v>8</v>
      </c>
      <c r="B9" s="107">
        <v>13</v>
      </c>
    </row>
    <row r="10" spans="1:2" ht="12.75">
      <c r="A10" s="106">
        <v>9</v>
      </c>
      <c r="B10" s="107">
        <v>12</v>
      </c>
    </row>
    <row r="11" spans="1:2" ht="12.75">
      <c r="A11" s="106">
        <v>10</v>
      </c>
      <c r="B11" s="107">
        <v>11</v>
      </c>
    </row>
    <row r="12" spans="1:2" ht="12.75">
      <c r="A12" s="106">
        <v>11</v>
      </c>
      <c r="B12" s="107">
        <v>10</v>
      </c>
    </row>
    <row r="13" spans="1:2" ht="12.75">
      <c r="A13" s="106">
        <v>12</v>
      </c>
      <c r="B13" s="107">
        <v>9</v>
      </c>
    </row>
    <row r="14" spans="1:2" ht="12.75">
      <c r="A14" s="106">
        <v>13</v>
      </c>
      <c r="B14" s="107">
        <v>8</v>
      </c>
    </row>
    <row r="15" spans="1:2" ht="12.75">
      <c r="A15" s="106">
        <v>14</v>
      </c>
      <c r="B15" s="107">
        <v>7</v>
      </c>
    </row>
    <row r="16" spans="1:2" ht="12.75">
      <c r="A16" s="106">
        <v>15</v>
      </c>
      <c r="B16" s="107">
        <v>6</v>
      </c>
    </row>
    <row r="17" spans="1:2" ht="12.75">
      <c r="A17" s="106">
        <v>16</v>
      </c>
      <c r="B17" s="107">
        <v>5</v>
      </c>
    </row>
    <row r="18" spans="1:2" ht="12.75">
      <c r="A18" s="106">
        <v>17</v>
      </c>
      <c r="B18" s="107">
        <v>4</v>
      </c>
    </row>
    <row r="19" spans="1:2" ht="12.75">
      <c r="A19" s="106">
        <v>18</v>
      </c>
      <c r="B19" s="107">
        <v>3</v>
      </c>
    </row>
    <row r="20" spans="1:2" ht="12.75">
      <c r="A20" s="106">
        <v>19</v>
      </c>
      <c r="B20" s="107">
        <v>2</v>
      </c>
    </row>
    <row r="21" spans="1:2" ht="12.75">
      <c r="A21" s="106">
        <v>20</v>
      </c>
      <c r="B21" s="107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4"/>
  <sheetViews>
    <sheetView view="pageBreakPreview" zoomScaleNormal="90" zoomScaleSheetLayoutView="100" workbookViewId="0" topLeftCell="A186">
      <selection activeCell="F157" sqref="F157"/>
    </sheetView>
  </sheetViews>
  <sheetFormatPr defaultColWidth="12.00390625" defaultRowHeight="12.75"/>
  <cols>
    <col min="1" max="16384" width="11.625" style="0" customWidth="1"/>
  </cols>
  <sheetData>
    <row r="1" spans="1:6" ht="12.75">
      <c r="A1" s="108">
        <v>1.5270833333333333</v>
      </c>
      <c r="B1" s="109" t="str">
        <f>TEXT(A1,"[hh]:mm:ss,00")</f>
        <v>36:39:00,00</v>
      </c>
      <c r="C1" s="110" t="str">
        <f>LEFT(B1,5)</f>
        <v>36:39</v>
      </c>
      <c r="D1" s="111">
        <f>ABS(LEFT(C1,2))</f>
        <v>36</v>
      </c>
      <c r="E1" s="111">
        <f>ABS(RIGHT(C1,2))</f>
        <v>39</v>
      </c>
      <c r="F1" s="112">
        <f>TIME(0,D1,E1)</f>
        <v>0.025451388888888888</v>
      </c>
    </row>
    <row r="2" spans="1:6" ht="12.75">
      <c r="A2" s="113">
        <v>1.5465277777777777</v>
      </c>
      <c r="B2" s="109" t="str">
        <f>TEXT(A2,"[hh]:mm:ss,00")</f>
        <v>37:07:00,00</v>
      </c>
      <c r="C2" s="110" t="str">
        <f>LEFT(B2,5)</f>
        <v>37:07</v>
      </c>
      <c r="D2" s="111">
        <f>ABS(LEFT(C2,2))</f>
        <v>37</v>
      </c>
      <c r="E2" s="111">
        <f>ABS(RIGHT(C2,2))</f>
        <v>7</v>
      </c>
      <c r="F2" s="112">
        <f>TIME(0,D2,E2)</f>
        <v>0.025775462962962962</v>
      </c>
    </row>
    <row r="3" spans="1:6" ht="12.75">
      <c r="A3" s="114">
        <v>1.570138888888889</v>
      </c>
      <c r="B3" s="109" t="str">
        <f>TEXT(A3,"[hh]:mm:ss,00")</f>
        <v>37:41:00,00</v>
      </c>
      <c r="C3" s="110" t="str">
        <f>LEFT(B3,5)</f>
        <v>37:41</v>
      </c>
      <c r="D3" s="111">
        <f>ABS(LEFT(C3,2))</f>
        <v>37</v>
      </c>
      <c r="E3" s="111">
        <f>ABS(RIGHT(C3,2))</f>
        <v>41</v>
      </c>
      <c r="F3" s="112">
        <f>TIME(0,D3,E3)</f>
        <v>0.02616898148148148</v>
      </c>
    </row>
    <row r="4" spans="1:6" ht="12.75">
      <c r="A4" s="115">
        <v>1.5791666666666666</v>
      </c>
      <c r="B4" s="109" t="str">
        <f>TEXT(A4,"[hh]:mm:ss,00")</f>
        <v>37:54:00,00</v>
      </c>
      <c r="C4" s="110" t="str">
        <f>LEFT(B4,5)</f>
        <v>37:54</v>
      </c>
      <c r="D4" s="111">
        <f>ABS(LEFT(C4,2))</f>
        <v>37</v>
      </c>
      <c r="E4" s="111">
        <f>ABS(RIGHT(C4,2))</f>
        <v>54</v>
      </c>
      <c r="F4" s="112">
        <f>TIME(0,D4,E4)</f>
        <v>0.026319444444444444</v>
      </c>
    </row>
    <row r="5" spans="1:6" ht="12.75">
      <c r="A5" s="116">
        <v>1.586111111111111</v>
      </c>
      <c r="B5" s="109" t="str">
        <f>TEXT(A5,"[hh]:mm:ss,00")</f>
        <v>38:04:00,00</v>
      </c>
      <c r="C5" s="110" t="str">
        <f>LEFT(B5,5)</f>
        <v>38:04</v>
      </c>
      <c r="D5" s="111">
        <f>ABS(LEFT(C5,2))</f>
        <v>38</v>
      </c>
      <c r="E5" s="111">
        <f>ABS(RIGHT(C5,2))</f>
        <v>4</v>
      </c>
      <c r="F5" s="112">
        <f>TIME(0,D5,E5)</f>
        <v>0.026435185185185187</v>
      </c>
    </row>
    <row r="6" spans="1:6" ht="12.75">
      <c r="A6" s="116">
        <v>1.6548611111111111</v>
      </c>
      <c r="B6" s="109" t="str">
        <f>TEXT(A6,"[hh]:mm:ss,00")</f>
        <v>39:43:00,00</v>
      </c>
      <c r="C6" s="110" t="str">
        <f>LEFT(B6,5)</f>
        <v>39:43</v>
      </c>
      <c r="D6" s="111">
        <f>ABS(LEFT(C6,2))</f>
        <v>39</v>
      </c>
      <c r="E6" s="111">
        <f>ABS(RIGHT(C6,2))</f>
        <v>43</v>
      </c>
      <c r="F6" s="112">
        <f>TIME(0,D6,E6)</f>
        <v>0.02758101851851852</v>
      </c>
    </row>
    <row r="7" spans="1:6" ht="12.75">
      <c r="A7" s="115">
        <v>1.6569444444444446</v>
      </c>
      <c r="B7" s="109" t="str">
        <f>TEXT(A7,"[hh]:mm:ss,00")</f>
        <v>39:46:00,00</v>
      </c>
      <c r="C7" s="110" t="str">
        <f>LEFT(B7,5)</f>
        <v>39:46</v>
      </c>
      <c r="D7" s="111">
        <f>ABS(LEFT(C7,2))</f>
        <v>39</v>
      </c>
      <c r="E7" s="111">
        <f>ABS(RIGHT(C7,2))</f>
        <v>46</v>
      </c>
      <c r="F7" s="112">
        <f>TIME(0,D7,E7)</f>
        <v>0.02761574074074074</v>
      </c>
    </row>
    <row r="8" spans="1:6" ht="12.75">
      <c r="A8" s="116">
        <v>1.6722222222222223</v>
      </c>
      <c r="B8" s="109" t="str">
        <f>TEXT(A8,"[hh]:mm:ss,00")</f>
        <v>40:08:00,00</v>
      </c>
      <c r="C8" s="110" t="str">
        <f>LEFT(B8,5)</f>
        <v>40:08</v>
      </c>
      <c r="D8" s="111">
        <f>ABS(LEFT(C8,2))</f>
        <v>40</v>
      </c>
      <c r="E8" s="111">
        <f>ABS(RIGHT(C8,2))</f>
        <v>8</v>
      </c>
      <c r="F8" s="112">
        <f>TIME(0,D8,E8)</f>
        <v>0.027870370370370372</v>
      </c>
    </row>
    <row r="9" spans="1:6" ht="12.75">
      <c r="A9" s="116">
        <v>1.7041666666666666</v>
      </c>
      <c r="B9" s="109" t="str">
        <f>TEXT(A9,"[hh]:mm:ss,00")</f>
        <v>40:54:00,00</v>
      </c>
      <c r="C9" s="110" t="str">
        <f>LEFT(B9,5)</f>
        <v>40:54</v>
      </c>
      <c r="D9" s="111">
        <f>ABS(LEFT(C9,2))</f>
        <v>40</v>
      </c>
      <c r="E9" s="111">
        <f>ABS(RIGHT(C9,2))</f>
        <v>54</v>
      </c>
      <c r="F9" s="112">
        <f>TIME(0,D9,E9)</f>
        <v>0.028402777777777777</v>
      </c>
    </row>
    <row r="10" spans="1:6" ht="12.75">
      <c r="A10" s="115">
        <v>1.7145833333333333</v>
      </c>
      <c r="B10" s="109" t="str">
        <f>TEXT(A10,"[hh]:mm:ss,00")</f>
        <v>41:09:00,00</v>
      </c>
      <c r="C10" s="110" t="str">
        <f>LEFT(B10,5)</f>
        <v>41:09</v>
      </c>
      <c r="D10" s="111">
        <f>ABS(LEFT(C10,2))</f>
        <v>41</v>
      </c>
      <c r="E10" s="111">
        <f>ABS(RIGHT(C10,2))</f>
        <v>9</v>
      </c>
      <c r="F10" s="112">
        <f>TIME(0,D10,E10)</f>
        <v>0.028576388888888887</v>
      </c>
    </row>
    <row r="11" spans="1:6" ht="12.75">
      <c r="A11" s="115">
        <v>1.7305555555555556</v>
      </c>
      <c r="B11" s="109" t="str">
        <f>TEXT(A11,"[hh]:mm:ss,00")</f>
        <v>41:32:00,00</v>
      </c>
      <c r="C11" s="110" t="str">
        <f>LEFT(B11,5)</f>
        <v>41:32</v>
      </c>
      <c r="D11" s="111">
        <f>ABS(LEFT(C11,2))</f>
        <v>41</v>
      </c>
      <c r="E11" s="111">
        <f>ABS(RIGHT(C11,2))</f>
        <v>32</v>
      </c>
      <c r="F11" s="112">
        <f>TIME(0,D11,E11)</f>
        <v>0.028842592592592593</v>
      </c>
    </row>
    <row r="12" spans="1:6" ht="12.75">
      <c r="A12" s="115">
        <v>1.7340277777777777</v>
      </c>
      <c r="B12" s="109" t="str">
        <f>TEXT(A12,"[hh]:mm:ss,00")</f>
        <v>41:37:00,00</v>
      </c>
      <c r="C12" s="110" t="str">
        <f>LEFT(B12,5)</f>
        <v>41:37</v>
      </c>
      <c r="D12" s="111">
        <f>ABS(LEFT(C12,2))</f>
        <v>41</v>
      </c>
      <c r="E12" s="111">
        <f>ABS(RIGHT(C12,2))</f>
        <v>37</v>
      </c>
      <c r="F12" s="112">
        <f>TIME(0,D12,E12)</f>
        <v>0.028900462962962965</v>
      </c>
    </row>
    <row r="13" spans="1:6" ht="12.75">
      <c r="A13" s="116">
        <v>1.7368055555555555</v>
      </c>
      <c r="B13" s="109" t="str">
        <f>TEXT(A13,"[hh]:mm:ss,00")</f>
        <v>41:41:00,00</v>
      </c>
      <c r="C13" s="110" t="str">
        <f>LEFT(B13,5)</f>
        <v>41:41</v>
      </c>
      <c r="D13" s="111">
        <f>ABS(LEFT(C13,2))</f>
        <v>41</v>
      </c>
      <c r="E13" s="111">
        <f>ABS(RIGHT(C13,2))</f>
        <v>41</v>
      </c>
      <c r="F13" s="112">
        <f>TIME(0,D13,E13)</f>
        <v>0.02894675925925926</v>
      </c>
    </row>
    <row r="14" spans="1:6" ht="12.75">
      <c r="A14" s="116">
        <v>1.7472222222222222</v>
      </c>
      <c r="B14" s="109" t="str">
        <f>TEXT(A14,"[hh]:mm:ss,00")</f>
        <v>41:56:00,00</v>
      </c>
      <c r="C14" s="110" t="str">
        <f>LEFT(B14,5)</f>
        <v>41:56</v>
      </c>
      <c r="D14" s="111">
        <f>ABS(LEFT(C14,2))</f>
        <v>41</v>
      </c>
      <c r="E14" s="111">
        <f>ABS(RIGHT(C14,2))</f>
        <v>56</v>
      </c>
      <c r="F14" s="112">
        <f>TIME(0,D14,E14)</f>
        <v>0.02912037037037037</v>
      </c>
    </row>
    <row r="15" spans="1:6" ht="12.75">
      <c r="A15" s="116">
        <v>1.7583333333333333</v>
      </c>
      <c r="B15" s="109" t="str">
        <f>TEXT(A15,"[hh]:mm:ss,00")</f>
        <v>42:12:00,00</v>
      </c>
      <c r="C15" s="110" t="str">
        <f>LEFT(B15,5)</f>
        <v>42:12</v>
      </c>
      <c r="D15" s="111">
        <f>ABS(LEFT(C15,2))</f>
        <v>42</v>
      </c>
      <c r="E15" s="111">
        <f>ABS(RIGHT(C15,2))</f>
        <v>12</v>
      </c>
      <c r="F15" s="112">
        <f>TIME(0,D15,E15)</f>
        <v>0.029305555555555557</v>
      </c>
    </row>
    <row r="16" spans="1:6" ht="12.75">
      <c r="A16" s="116">
        <v>1.7854166666666667</v>
      </c>
      <c r="B16" s="109" t="str">
        <f>TEXT(A16,"[hh]:mm:ss,00")</f>
        <v>42:51:00,00</v>
      </c>
      <c r="C16" s="110" t="str">
        <f>LEFT(B16,5)</f>
        <v>42:51</v>
      </c>
      <c r="D16" s="111">
        <f>ABS(LEFT(C16,2))</f>
        <v>42</v>
      </c>
      <c r="E16" s="111">
        <f>ABS(RIGHT(C16,2))</f>
        <v>51</v>
      </c>
      <c r="F16" s="112">
        <f>TIME(0,D16,E16)</f>
        <v>0.029756944444444444</v>
      </c>
    </row>
    <row r="17" spans="1:6" ht="12.75">
      <c r="A17" s="116">
        <v>1.788888888888889</v>
      </c>
      <c r="B17" s="109" t="str">
        <f>TEXT(A17,"[hh]:mm:ss,00")</f>
        <v>42:56:00,00</v>
      </c>
      <c r="C17" s="110" t="str">
        <f>LEFT(B17,5)</f>
        <v>42:56</v>
      </c>
      <c r="D17" s="111">
        <f>ABS(LEFT(C17,2))</f>
        <v>42</v>
      </c>
      <c r="E17" s="111">
        <f>ABS(RIGHT(C17,2))</f>
        <v>56</v>
      </c>
      <c r="F17" s="112">
        <f>TIME(0,D17,E17)</f>
        <v>0.029814814814814815</v>
      </c>
    </row>
    <row r="18" spans="1:6" ht="12.75">
      <c r="A18" s="116">
        <v>1.7895833333333333</v>
      </c>
      <c r="B18" s="109" t="str">
        <f>TEXT(A18,"[hh]:mm:ss,00")</f>
        <v>42:57:00,00</v>
      </c>
      <c r="C18" s="110" t="str">
        <f>LEFT(B18,5)</f>
        <v>42:57</v>
      </c>
      <c r="D18" s="111">
        <f>ABS(LEFT(C18,2))</f>
        <v>42</v>
      </c>
      <c r="E18" s="111">
        <f>ABS(RIGHT(C18,2))</f>
        <v>57</v>
      </c>
      <c r="F18" s="112">
        <f>TIME(0,D18,E18)</f>
        <v>0.02982638888888889</v>
      </c>
    </row>
    <row r="19" spans="1:6" ht="12.75">
      <c r="A19" s="116">
        <v>1.7916666666666667</v>
      </c>
      <c r="B19" s="109" t="str">
        <f>TEXT(A19,"[hh]:mm:ss,00")</f>
        <v>43:00:00,00</v>
      </c>
      <c r="C19" s="110" t="str">
        <f>LEFT(B19,5)</f>
        <v>43:00</v>
      </c>
      <c r="D19" s="111">
        <f>ABS(LEFT(C19,2))</f>
        <v>43</v>
      </c>
      <c r="E19" s="111">
        <f>ABS(RIGHT(C19,2))</f>
        <v>0</v>
      </c>
      <c r="F19" s="112">
        <f>TIME(0,D19,E19)</f>
        <v>0.029861111111111113</v>
      </c>
    </row>
    <row r="20" spans="1:6" ht="12.75">
      <c r="A20" s="116">
        <v>1.804861111111111</v>
      </c>
      <c r="B20" s="109" t="str">
        <f>TEXT(A20,"[hh]:mm:ss,00")</f>
        <v>43:19:00,00</v>
      </c>
      <c r="C20" s="110" t="str">
        <f>LEFT(B20,5)</f>
        <v>43:19</v>
      </c>
      <c r="D20" s="111">
        <f>ABS(LEFT(C20,2))</f>
        <v>43</v>
      </c>
      <c r="E20" s="111">
        <f>ABS(RIGHT(C20,2))</f>
        <v>19</v>
      </c>
      <c r="F20" s="112">
        <f>TIME(0,D20,E20)</f>
        <v>0.030081018518518517</v>
      </c>
    </row>
    <row r="21" spans="1:6" ht="12.75">
      <c r="A21" s="116">
        <v>1.8173611111111112</v>
      </c>
      <c r="B21" s="109" t="str">
        <f>TEXT(A21,"[hh]:mm:ss,00")</f>
        <v>43:37:00,00</v>
      </c>
      <c r="C21" s="110" t="str">
        <f>LEFT(B21,5)</f>
        <v>43:37</v>
      </c>
      <c r="D21" s="111">
        <f>ABS(LEFT(C21,2))</f>
        <v>43</v>
      </c>
      <c r="E21" s="111">
        <f>ABS(RIGHT(C21,2))</f>
        <v>37</v>
      </c>
      <c r="F21" s="112">
        <f>TIME(0,D21,E21)</f>
        <v>0.030289351851851852</v>
      </c>
    </row>
    <row r="22" spans="1:6" ht="12.75">
      <c r="A22" s="116">
        <v>1.8215277777777779</v>
      </c>
      <c r="B22" s="109" t="str">
        <f>TEXT(A22,"[hh]:mm:ss,00")</f>
        <v>43:43:00,00</v>
      </c>
      <c r="C22" s="110" t="str">
        <f>LEFT(B22,5)</f>
        <v>43:43</v>
      </c>
      <c r="D22" s="111">
        <f>ABS(LEFT(C22,2))</f>
        <v>43</v>
      </c>
      <c r="E22" s="111">
        <f>ABS(RIGHT(C22,2))</f>
        <v>43</v>
      </c>
      <c r="F22" s="112">
        <f>TIME(0,D22,E22)</f>
        <v>0.030358796296296297</v>
      </c>
    </row>
    <row r="23" spans="1:6" ht="12.75">
      <c r="A23" s="116">
        <v>1.823611111111111</v>
      </c>
      <c r="B23" s="109" t="str">
        <f>TEXT(A23,"[hh]:mm:ss,00")</f>
        <v>43:46:00,00</v>
      </c>
      <c r="C23" s="110" t="str">
        <f>LEFT(B23,5)</f>
        <v>43:46</v>
      </c>
      <c r="D23" s="111">
        <f>ABS(LEFT(C23,2))</f>
        <v>43</v>
      </c>
      <c r="E23" s="111">
        <f>ABS(RIGHT(C23,2))</f>
        <v>46</v>
      </c>
      <c r="F23" s="112">
        <f>TIME(0,D23,E23)</f>
        <v>0.030393518518518518</v>
      </c>
    </row>
    <row r="24" spans="1:6" ht="12.75">
      <c r="A24" s="116">
        <v>1.8347222222222221</v>
      </c>
      <c r="B24" s="109" t="str">
        <f>TEXT(A24,"[hh]:mm:ss,00")</f>
        <v>44:02:00,00</v>
      </c>
      <c r="C24" s="110" t="str">
        <f>LEFT(B24,5)</f>
        <v>44:02</v>
      </c>
      <c r="D24" s="111">
        <f>ABS(LEFT(C24,2))</f>
        <v>44</v>
      </c>
      <c r="E24" s="111">
        <f>ABS(RIGHT(C24,2))</f>
        <v>2</v>
      </c>
      <c r="F24" s="112">
        <f>TIME(0,D24,E24)</f>
        <v>0.030578703703703705</v>
      </c>
    </row>
    <row r="25" spans="1:6" ht="12.75">
      <c r="A25" s="116">
        <v>1.836111111111111</v>
      </c>
      <c r="B25" s="109" t="str">
        <f>TEXT(A25,"[hh]:mm:ss,00")</f>
        <v>44:04:00,00</v>
      </c>
      <c r="C25" s="110" t="str">
        <f>LEFT(B25,5)</f>
        <v>44:04</v>
      </c>
      <c r="D25" s="111">
        <f>ABS(LEFT(C25,2))</f>
        <v>44</v>
      </c>
      <c r="E25" s="111">
        <f>ABS(RIGHT(C25,2))</f>
        <v>4</v>
      </c>
      <c r="F25" s="112">
        <f>TIME(0,D25,E25)</f>
        <v>0.030601851851851852</v>
      </c>
    </row>
    <row r="26" spans="1:6" ht="12.75">
      <c r="A26" s="116">
        <v>1.8395833333333333</v>
      </c>
      <c r="B26" s="109" t="str">
        <f>TEXT(A26,"[hh]:mm:ss,00")</f>
        <v>44:09:00,00</v>
      </c>
      <c r="C26" s="110" t="str">
        <f>LEFT(B26,5)</f>
        <v>44:09</v>
      </c>
      <c r="D26" s="111">
        <f>ABS(LEFT(C26,2))</f>
        <v>44</v>
      </c>
      <c r="E26" s="111">
        <f>ABS(RIGHT(C26,2))</f>
        <v>9</v>
      </c>
      <c r="F26" s="112">
        <f>TIME(0,D26,E26)</f>
        <v>0.030659722222222224</v>
      </c>
    </row>
    <row r="27" spans="1:6" ht="12.75">
      <c r="A27" s="116">
        <v>1.8423611111111111</v>
      </c>
      <c r="B27" s="109" t="str">
        <f>TEXT(A27,"[hh]:mm:ss,00")</f>
        <v>44:13:00,00</v>
      </c>
      <c r="C27" s="110" t="str">
        <f>LEFT(B27,5)</f>
        <v>44:13</v>
      </c>
      <c r="D27" s="111">
        <f>ABS(LEFT(C27,2))</f>
        <v>44</v>
      </c>
      <c r="E27" s="111">
        <f>ABS(RIGHT(C27,2))</f>
        <v>13</v>
      </c>
      <c r="F27" s="112">
        <f>TIME(0,D27,E27)</f>
        <v>0.030706018518518518</v>
      </c>
    </row>
    <row r="28" spans="1:6" ht="12.75">
      <c r="A28" s="116">
        <v>1.84375</v>
      </c>
      <c r="B28" s="109" t="str">
        <f>TEXT(A28,"[hh]:mm:ss,00")</f>
        <v>44:15:00,00</v>
      </c>
      <c r="C28" s="110" t="str">
        <f>LEFT(B28,5)</f>
        <v>44:15</v>
      </c>
      <c r="D28" s="111">
        <f>ABS(LEFT(C28,2))</f>
        <v>44</v>
      </c>
      <c r="E28" s="111">
        <f>ABS(RIGHT(C28,2))</f>
        <v>15</v>
      </c>
      <c r="F28" s="112">
        <f>TIME(0,D28,E28)</f>
        <v>0.030729166666666665</v>
      </c>
    </row>
    <row r="29" spans="1:6" ht="12.75">
      <c r="A29" s="116">
        <v>1.8451388888888889</v>
      </c>
      <c r="B29" s="109" t="str">
        <f>TEXT(A29,"[hh]:mm:ss,00")</f>
        <v>44:17:00,00</v>
      </c>
      <c r="C29" s="110" t="str">
        <f>LEFT(B29,5)</f>
        <v>44:17</v>
      </c>
      <c r="D29" s="111">
        <f>ABS(LEFT(C29,2))</f>
        <v>44</v>
      </c>
      <c r="E29" s="111">
        <f>ABS(RIGHT(C29,2))</f>
        <v>17</v>
      </c>
      <c r="F29" s="112">
        <f>TIME(0,D29,E29)</f>
        <v>0.030752314814814816</v>
      </c>
    </row>
    <row r="30" spans="1:6" ht="12.75">
      <c r="A30" s="116">
        <v>1.8472222222222223</v>
      </c>
      <c r="B30" s="109" t="str">
        <f>TEXT(A30,"[hh]:mm:ss,00")</f>
        <v>44:20:00,00</v>
      </c>
      <c r="C30" s="110" t="str">
        <f>LEFT(B30,5)</f>
        <v>44:20</v>
      </c>
      <c r="D30" s="111">
        <f>ABS(LEFT(C30,2))</f>
        <v>44</v>
      </c>
      <c r="E30" s="111">
        <f>ABS(RIGHT(C30,2))</f>
        <v>20</v>
      </c>
      <c r="F30" s="112">
        <f>TIME(0,D30,E30)</f>
        <v>0.030787037037037036</v>
      </c>
    </row>
    <row r="31" spans="1:6" ht="12.75">
      <c r="A31" s="116">
        <v>1.882638888888889</v>
      </c>
      <c r="B31" s="109" t="str">
        <f>TEXT(A31,"[hh]:mm:ss,00")</f>
        <v>45:11:00,00</v>
      </c>
      <c r="C31" s="110" t="str">
        <f>LEFT(B31,5)</f>
        <v>45:11</v>
      </c>
      <c r="D31" s="111">
        <f>ABS(LEFT(C31,2))</f>
        <v>45</v>
      </c>
      <c r="E31" s="111">
        <f>ABS(RIGHT(C31,2))</f>
        <v>11</v>
      </c>
      <c r="F31" s="112">
        <f>TIME(0,D31,E31)</f>
        <v>0.031377314814814816</v>
      </c>
    </row>
    <row r="32" spans="1:6" ht="12.75">
      <c r="A32" s="116">
        <v>1.8840277777777779</v>
      </c>
      <c r="B32" s="109" t="str">
        <f>TEXT(A32,"[hh]:mm:ss,00")</f>
        <v>45:13:00,00</v>
      </c>
      <c r="C32" s="110" t="str">
        <f>LEFT(B32,5)</f>
        <v>45:13</v>
      </c>
      <c r="D32" s="111">
        <f>ABS(LEFT(C32,2))</f>
        <v>45</v>
      </c>
      <c r="E32" s="111">
        <f>ABS(RIGHT(C32,2))</f>
        <v>13</v>
      </c>
      <c r="F32" s="112">
        <f>TIME(0,D32,E32)</f>
        <v>0.03140046296296296</v>
      </c>
    </row>
    <row r="33" spans="1:6" ht="12.75">
      <c r="A33" s="116">
        <v>1.8847222222222222</v>
      </c>
      <c r="B33" s="109" t="str">
        <f>TEXT(A33,"[hh]:mm:ss,00")</f>
        <v>45:14:00,00</v>
      </c>
      <c r="C33" s="110" t="str">
        <f>LEFT(B33,5)</f>
        <v>45:14</v>
      </c>
      <c r="D33" s="111">
        <f>ABS(LEFT(C33,2))</f>
        <v>45</v>
      </c>
      <c r="E33" s="111">
        <f>ABS(RIGHT(C33,2))</f>
        <v>14</v>
      </c>
      <c r="F33" s="112">
        <f>TIME(0,D33,E33)</f>
        <v>0.03141203703703704</v>
      </c>
    </row>
    <row r="34" spans="1:6" ht="12.75">
      <c r="A34" s="116">
        <v>1.8854166666666667</v>
      </c>
      <c r="B34" s="109" t="str">
        <f>TEXT(A34,"[hh]:mm:ss,00")</f>
        <v>45:15:00,00</v>
      </c>
      <c r="C34" s="110" t="str">
        <f>LEFT(B34,5)</f>
        <v>45:15</v>
      </c>
      <c r="D34" s="111">
        <f>ABS(LEFT(C34,2))</f>
        <v>45</v>
      </c>
      <c r="E34" s="111">
        <f>ABS(RIGHT(C34,2))</f>
        <v>15</v>
      </c>
      <c r="F34" s="112">
        <f>TIME(0,D34,E34)</f>
        <v>0.03142361111111111</v>
      </c>
    </row>
    <row r="35" spans="1:6" ht="12.75">
      <c r="A35" s="116">
        <v>1.8868055555555556</v>
      </c>
      <c r="B35" s="109" t="str">
        <f>TEXT(A35,"[hh]:mm:ss,00")</f>
        <v>45:17:00,00</v>
      </c>
      <c r="C35" s="110" t="str">
        <f>LEFT(B35,5)</f>
        <v>45:17</v>
      </c>
      <c r="D35" s="111">
        <f>ABS(LEFT(C35,2))</f>
        <v>45</v>
      </c>
      <c r="E35" s="111">
        <f>ABS(RIGHT(C35,2))</f>
        <v>17</v>
      </c>
      <c r="F35" s="112">
        <f>TIME(0,D35,E35)</f>
        <v>0.03144675925925926</v>
      </c>
    </row>
    <row r="36" spans="1:6" ht="12.75">
      <c r="A36" s="116">
        <v>1.8888888888888888</v>
      </c>
      <c r="B36" s="109" t="str">
        <f>TEXT(A36,"[hh]:mm:ss,00")</f>
        <v>45:20:00,00</v>
      </c>
      <c r="C36" s="110" t="str">
        <f>LEFT(B36,5)</f>
        <v>45:20</v>
      </c>
      <c r="D36" s="111">
        <f>ABS(LEFT(C36,2))</f>
        <v>45</v>
      </c>
      <c r="E36" s="111">
        <f>ABS(RIGHT(C36,2))</f>
        <v>20</v>
      </c>
      <c r="F36" s="112">
        <f>TIME(0,D36,E36)</f>
        <v>0.03148148148148148</v>
      </c>
    </row>
    <row r="37" spans="1:6" ht="12.75">
      <c r="A37" s="116">
        <v>1.8895833333333334</v>
      </c>
      <c r="B37" s="109" t="str">
        <f>TEXT(A37,"[hh]:mm:ss,00")</f>
        <v>45:21:00,00</v>
      </c>
      <c r="C37" s="110" t="str">
        <f>LEFT(B37,5)</f>
        <v>45:21</v>
      </c>
      <c r="D37" s="111">
        <f>ABS(LEFT(C37,2))</f>
        <v>45</v>
      </c>
      <c r="E37" s="111">
        <f>ABS(RIGHT(C37,2))</f>
        <v>21</v>
      </c>
      <c r="F37" s="112">
        <f>TIME(0,D37,E37)</f>
        <v>0.03149305555555556</v>
      </c>
    </row>
    <row r="38" spans="1:6" ht="12.75">
      <c r="A38" s="116">
        <v>1.8930555555555555</v>
      </c>
      <c r="B38" s="109" t="str">
        <f>TEXT(A38,"[hh]:mm:ss,00")</f>
        <v>45:26:00,00</v>
      </c>
      <c r="C38" s="110" t="str">
        <f>LEFT(B38,5)</f>
        <v>45:26</v>
      </c>
      <c r="D38" s="111">
        <f>ABS(LEFT(C38,2))</f>
        <v>45</v>
      </c>
      <c r="E38" s="111">
        <f>ABS(RIGHT(C38,2))</f>
        <v>26</v>
      </c>
      <c r="F38" s="112">
        <f>TIME(0,D38,E38)</f>
        <v>0.03155092592592593</v>
      </c>
    </row>
    <row r="39" spans="1:6" ht="12.75">
      <c r="A39" s="117">
        <v>1.8944444444444444</v>
      </c>
      <c r="B39" s="109" t="str">
        <f>TEXT(A39,"[hh]:mm:ss,00")</f>
        <v>45:28:00,00</v>
      </c>
      <c r="C39" s="110" t="str">
        <f>LEFT(B39,5)</f>
        <v>45:28</v>
      </c>
      <c r="D39" s="111">
        <f>ABS(LEFT(C39,2))</f>
        <v>45</v>
      </c>
      <c r="E39" s="111">
        <f>ABS(RIGHT(C39,2))</f>
        <v>28</v>
      </c>
      <c r="F39" s="112">
        <f>TIME(0,D39,E39)</f>
        <v>0.031574074074074074</v>
      </c>
    </row>
    <row r="40" spans="1:6" ht="12.75">
      <c r="A40" s="117">
        <v>1.898611111111111</v>
      </c>
      <c r="B40" s="109" t="str">
        <f>TEXT(A40,"[hh]:mm:ss,00")</f>
        <v>45:34:00,00</v>
      </c>
      <c r="C40" s="110" t="str">
        <f>LEFT(B40,5)</f>
        <v>45:34</v>
      </c>
      <c r="D40" s="111">
        <f>ABS(LEFT(C40,2))</f>
        <v>45</v>
      </c>
      <c r="E40" s="111">
        <f>ABS(RIGHT(C40,2))</f>
        <v>34</v>
      </c>
      <c r="F40" s="112">
        <f>TIME(0,D40,E40)</f>
        <v>0.031643518518518515</v>
      </c>
    </row>
    <row r="41" spans="1:6" ht="12.75">
      <c r="A41" s="117">
        <v>1.9013888888888888</v>
      </c>
      <c r="B41" s="109" t="str">
        <f>TEXT(A41,"[hh]:mm:ss,00")</f>
        <v>45:38:00,00</v>
      </c>
      <c r="C41" s="110" t="str">
        <f>LEFT(B41,5)</f>
        <v>45:38</v>
      </c>
      <c r="D41" s="111">
        <f>ABS(LEFT(C41,2))</f>
        <v>45</v>
      </c>
      <c r="E41" s="111">
        <f>ABS(RIGHT(C41,2))</f>
        <v>38</v>
      </c>
      <c r="F41" s="112">
        <f>TIME(0,D41,E41)</f>
        <v>0.031689814814814816</v>
      </c>
    </row>
    <row r="42" spans="1:6" ht="12.75">
      <c r="A42" s="117">
        <v>1.9145833333333333</v>
      </c>
      <c r="B42" s="109" t="str">
        <f>TEXT(A42,"[hh]:mm:ss,00")</f>
        <v>45:57:00,00</v>
      </c>
      <c r="C42" s="110" t="str">
        <f>LEFT(B42,5)</f>
        <v>45:57</v>
      </c>
      <c r="D42" s="111">
        <f>ABS(LEFT(C42,2))</f>
        <v>45</v>
      </c>
      <c r="E42" s="111">
        <f>ABS(RIGHT(C42,2))</f>
        <v>57</v>
      </c>
      <c r="F42" s="112">
        <f>TIME(0,D42,E42)</f>
        <v>0.03190972222222222</v>
      </c>
    </row>
    <row r="43" spans="1:6" ht="12.75">
      <c r="A43" s="117">
        <v>1.917361111111111</v>
      </c>
      <c r="B43" s="109" t="str">
        <f>TEXT(A43,"[hh]:mm:ss,00")</f>
        <v>46:01:00,00</v>
      </c>
      <c r="C43" s="110" t="str">
        <f>LEFT(B43,5)</f>
        <v>46:01</v>
      </c>
      <c r="D43" s="111">
        <f>ABS(LEFT(C43,2))</f>
        <v>46</v>
      </c>
      <c r="E43" s="111">
        <f>ABS(RIGHT(C43,2))</f>
        <v>1</v>
      </c>
      <c r="F43" s="112">
        <f>TIME(0,D43,E43)</f>
        <v>0.031956018518518516</v>
      </c>
    </row>
    <row r="44" spans="1:6" ht="12.75">
      <c r="A44" s="117">
        <v>1.91875</v>
      </c>
      <c r="B44" s="109" t="str">
        <f>TEXT(A44,"[hh]:mm:ss,00")</f>
        <v>46:03:00,00</v>
      </c>
      <c r="C44" s="110" t="str">
        <f>LEFT(B44,5)</f>
        <v>46:03</v>
      </c>
      <c r="D44" s="111">
        <f>ABS(LEFT(C44,2))</f>
        <v>46</v>
      </c>
      <c r="E44" s="111">
        <f>ABS(RIGHT(C44,2))</f>
        <v>3</v>
      </c>
      <c r="F44" s="112">
        <f>TIME(0,D44,E44)</f>
        <v>0.03197916666666667</v>
      </c>
    </row>
    <row r="45" spans="1:6" ht="12.75">
      <c r="A45" s="117">
        <v>1.9270833333333333</v>
      </c>
      <c r="B45" s="109" t="str">
        <f>TEXT(A45,"[hh]:mm:ss,00")</f>
        <v>46:15:00,00</v>
      </c>
      <c r="C45" s="110" t="str">
        <f>LEFT(B45,5)</f>
        <v>46:15</v>
      </c>
      <c r="D45" s="111">
        <f>ABS(LEFT(C45,2))</f>
        <v>46</v>
      </c>
      <c r="E45" s="111">
        <f>ABS(RIGHT(C45,2))</f>
        <v>15</v>
      </c>
      <c r="F45" s="112">
        <f>TIME(0,D45,E45)</f>
        <v>0.03211805555555555</v>
      </c>
    </row>
    <row r="46" spans="1:6" ht="12.75">
      <c r="A46" s="117">
        <v>1.9645833333333333</v>
      </c>
      <c r="B46" s="109" t="str">
        <f>TEXT(A46,"[hh]:mm:ss,00")</f>
        <v>47:09:00,00</v>
      </c>
      <c r="C46" s="110" t="str">
        <f>LEFT(B46,5)</f>
        <v>47:09</v>
      </c>
      <c r="D46" s="111">
        <f>ABS(LEFT(C46,2))</f>
        <v>47</v>
      </c>
      <c r="E46" s="111">
        <f>ABS(RIGHT(C46,2))</f>
        <v>9</v>
      </c>
      <c r="F46" s="112">
        <f>TIME(0,D46,E46)</f>
        <v>0.03274305555555555</v>
      </c>
    </row>
    <row r="47" spans="1:6" ht="12.75">
      <c r="A47" s="117">
        <v>1.9680555555555554</v>
      </c>
      <c r="B47" s="109" t="str">
        <f>TEXT(A47,"[hh]:mm:ss,00")</f>
        <v>47:14:00,00</v>
      </c>
      <c r="C47" s="110" t="str">
        <f>LEFT(B47,5)</f>
        <v>47:14</v>
      </c>
      <c r="D47" s="111">
        <f>ABS(LEFT(C47,2))</f>
        <v>47</v>
      </c>
      <c r="E47" s="111">
        <f>ABS(RIGHT(C47,2))</f>
        <v>14</v>
      </c>
      <c r="F47" s="112">
        <f>TIME(0,D47,E47)</f>
        <v>0.03280092592592593</v>
      </c>
    </row>
    <row r="48" spans="1:6" ht="12.75">
      <c r="A48" s="117">
        <v>1.9715277777777778</v>
      </c>
      <c r="B48" s="109" t="str">
        <f>TEXT(A48,"[hh]:mm:ss,00")</f>
        <v>47:19:00,00</v>
      </c>
      <c r="C48" s="110" t="str">
        <f>LEFT(B48,5)</f>
        <v>47:19</v>
      </c>
      <c r="D48" s="111">
        <f>ABS(LEFT(C48,2))</f>
        <v>47</v>
      </c>
      <c r="E48" s="111">
        <f>ABS(RIGHT(C48,2))</f>
        <v>19</v>
      </c>
      <c r="F48" s="112">
        <f>TIME(0,D48,E48)</f>
        <v>0.032858796296296296</v>
      </c>
    </row>
    <row r="49" spans="1:6" ht="12.75">
      <c r="A49" s="117">
        <v>1.9840277777777777</v>
      </c>
      <c r="B49" s="109" t="str">
        <f>TEXT(A49,"[hh]:mm:ss,00")</f>
        <v>47:37:00,00</v>
      </c>
      <c r="C49" s="110" t="str">
        <f>LEFT(B49,5)</f>
        <v>47:37</v>
      </c>
      <c r="D49" s="111">
        <f>ABS(LEFT(C49,2))</f>
        <v>47</v>
      </c>
      <c r="E49" s="111">
        <f>ABS(RIGHT(C49,2))</f>
        <v>37</v>
      </c>
      <c r="F49" s="112">
        <f>TIME(0,D49,E49)</f>
        <v>0.03306712962962963</v>
      </c>
    </row>
    <row r="50" spans="1:6" ht="12.75">
      <c r="A50" s="117">
        <v>1.992361111111111</v>
      </c>
      <c r="B50" s="109" t="str">
        <f>TEXT(A50,"[hh]:mm:ss,00")</f>
        <v>47:49:00,00</v>
      </c>
      <c r="C50" s="110" t="str">
        <f>LEFT(B50,5)</f>
        <v>47:49</v>
      </c>
      <c r="D50" s="111">
        <f>ABS(LEFT(C50,2))</f>
        <v>47</v>
      </c>
      <c r="E50" s="111">
        <f>ABS(RIGHT(C50,2))</f>
        <v>49</v>
      </c>
      <c r="F50" s="112">
        <f>TIME(0,D50,E50)</f>
        <v>0.03320601851851852</v>
      </c>
    </row>
    <row r="51" spans="1:6" ht="12.75">
      <c r="A51" s="117">
        <v>1.9951388888888888</v>
      </c>
      <c r="B51" s="109" t="str">
        <f>TEXT(A51,"[hh]:mm:ss,00")</f>
        <v>47:53:00,00</v>
      </c>
      <c r="C51" s="110" t="str">
        <f>LEFT(B51,5)</f>
        <v>47:53</v>
      </c>
      <c r="D51" s="111">
        <f>ABS(LEFT(C51,2))</f>
        <v>47</v>
      </c>
      <c r="E51" s="111">
        <f>ABS(RIGHT(C51,2))</f>
        <v>53</v>
      </c>
      <c r="F51" s="112">
        <f>TIME(0,D51,E51)</f>
        <v>0.03325231481481482</v>
      </c>
    </row>
    <row r="52" spans="1:6" ht="12.75">
      <c r="A52" s="117">
        <v>1.9979166666666666</v>
      </c>
      <c r="B52" s="109" t="str">
        <f>TEXT(A52,"[hh]:mm:ss,00")</f>
        <v>47:57:00,00</v>
      </c>
      <c r="C52" s="110" t="str">
        <f>LEFT(B52,5)</f>
        <v>47:57</v>
      </c>
      <c r="D52" s="111">
        <f>ABS(LEFT(C52,2))</f>
        <v>47</v>
      </c>
      <c r="E52" s="111">
        <f>ABS(RIGHT(C52,2))</f>
        <v>57</v>
      </c>
      <c r="F52" s="112">
        <f>TIME(0,D52,E52)</f>
        <v>0.03329861111111111</v>
      </c>
    </row>
    <row r="53" spans="1:6" ht="12.75">
      <c r="A53" s="117">
        <v>2</v>
      </c>
      <c r="B53" s="109" t="str">
        <f>TEXT(A53,"[hh]:mm:ss,00")</f>
        <v>48:00:00,00</v>
      </c>
      <c r="C53" s="110" t="str">
        <f>LEFT(B53,5)</f>
        <v>48:00</v>
      </c>
      <c r="D53" s="111">
        <f>ABS(LEFT(C53,2))</f>
        <v>48</v>
      </c>
      <c r="E53" s="111">
        <f>ABS(RIGHT(C53,2))</f>
        <v>0</v>
      </c>
      <c r="F53" s="112">
        <f>TIME(0,D53,E53)</f>
        <v>0.03333333333333333</v>
      </c>
    </row>
    <row r="54" spans="1:6" ht="12.75">
      <c r="A54" s="117">
        <v>2.0027777777777778</v>
      </c>
      <c r="B54" s="109" t="str">
        <f>TEXT(A54,"[hh]:mm:ss,00")</f>
        <v>48:04:00,00</v>
      </c>
      <c r="C54" s="110" t="str">
        <f>LEFT(B54,5)</f>
        <v>48:04</v>
      </c>
      <c r="D54" s="111">
        <f>ABS(LEFT(C54,2))</f>
        <v>48</v>
      </c>
      <c r="E54" s="111">
        <f>ABS(RIGHT(C54,2))</f>
        <v>4</v>
      </c>
      <c r="F54" s="112">
        <f>TIME(0,D54,E54)</f>
        <v>0.03337962962962963</v>
      </c>
    </row>
    <row r="55" spans="1:6" ht="12.75">
      <c r="A55" s="117">
        <v>2.011111111111111</v>
      </c>
      <c r="B55" s="109" t="str">
        <f>TEXT(A55,"[hh]:mm:ss,00")</f>
        <v>48:16:00,00</v>
      </c>
      <c r="C55" s="110" t="str">
        <f>LEFT(B55,5)</f>
        <v>48:16</v>
      </c>
      <c r="D55" s="111">
        <f>ABS(LEFT(C55,2))</f>
        <v>48</v>
      </c>
      <c r="E55" s="111">
        <f>ABS(RIGHT(C55,2))</f>
        <v>16</v>
      </c>
      <c r="F55" s="112">
        <f>TIME(0,D55,E55)</f>
        <v>0.03351851851851852</v>
      </c>
    </row>
    <row r="56" spans="1:6" ht="12.75">
      <c r="A56" s="117">
        <v>2.0180555555555557</v>
      </c>
      <c r="B56" s="109" t="str">
        <f>TEXT(A56,"[hh]:mm:ss,00")</f>
        <v>48:26:00,00</v>
      </c>
      <c r="C56" s="110" t="str">
        <f>LEFT(B56,5)</f>
        <v>48:26</v>
      </c>
      <c r="D56" s="111">
        <f>ABS(LEFT(C56,2))</f>
        <v>48</v>
      </c>
      <c r="E56" s="111">
        <f>ABS(RIGHT(C56,2))</f>
        <v>26</v>
      </c>
      <c r="F56" s="112">
        <f>TIME(0,D56,E56)</f>
        <v>0.03363425925925926</v>
      </c>
    </row>
    <row r="57" spans="1:6" ht="12.75">
      <c r="A57" s="117">
        <v>2.0305555555555554</v>
      </c>
      <c r="B57" s="109" t="str">
        <f>TEXT(A57,"[hh]:mm:ss,00")</f>
        <v>48:44:00,00</v>
      </c>
      <c r="C57" s="110" t="str">
        <f>LEFT(B57,5)</f>
        <v>48:44</v>
      </c>
      <c r="D57" s="111">
        <f>ABS(LEFT(C57,2))</f>
        <v>48</v>
      </c>
      <c r="E57" s="111">
        <f>ABS(RIGHT(C57,2))</f>
        <v>44</v>
      </c>
      <c r="F57" s="112">
        <f>TIME(0,D57,E57)</f>
        <v>0.03384259259259259</v>
      </c>
    </row>
    <row r="58" spans="1:6" ht="12.75">
      <c r="A58" s="117">
        <v>2.0319444444444446</v>
      </c>
      <c r="B58" s="109" t="str">
        <f>TEXT(A58,"[hh]:mm:ss,00")</f>
        <v>48:46:00,00</v>
      </c>
      <c r="C58" s="110" t="str">
        <f>LEFT(B58,5)</f>
        <v>48:46</v>
      </c>
      <c r="D58" s="111">
        <f>ABS(LEFT(C58,2))</f>
        <v>48</v>
      </c>
      <c r="E58" s="111">
        <f>ABS(RIGHT(C58,2))</f>
        <v>46</v>
      </c>
      <c r="F58" s="112">
        <f>TIME(0,D58,E58)</f>
        <v>0.03386574074074074</v>
      </c>
    </row>
    <row r="59" spans="1:6" ht="12.75">
      <c r="A59" s="117">
        <v>2.0319444444444446</v>
      </c>
      <c r="B59" s="109" t="str">
        <f>TEXT(A59,"[hh]:mm:ss,00")</f>
        <v>48:46:00,00</v>
      </c>
      <c r="C59" s="110" t="str">
        <f>LEFT(B59,5)</f>
        <v>48:46</v>
      </c>
      <c r="D59" s="111">
        <f>ABS(LEFT(C59,2))</f>
        <v>48</v>
      </c>
      <c r="E59" s="111">
        <f>ABS(RIGHT(C59,2))</f>
        <v>46</v>
      </c>
      <c r="F59" s="112">
        <f>TIME(0,D59,E59)</f>
        <v>0.03386574074074074</v>
      </c>
    </row>
    <row r="60" spans="1:6" ht="12.75">
      <c r="A60" s="117">
        <v>2.042361111111111</v>
      </c>
      <c r="B60" s="109" t="str">
        <f>TEXT(A60,"[hh]:mm:ss,00")</f>
        <v>49:01:00,00</v>
      </c>
      <c r="C60" s="110" t="str">
        <f>LEFT(B60,5)</f>
        <v>49:01</v>
      </c>
      <c r="D60" s="111">
        <f>ABS(LEFT(C60,2))</f>
        <v>49</v>
      </c>
      <c r="E60" s="111">
        <f>ABS(RIGHT(C60,2))</f>
        <v>1</v>
      </c>
      <c r="F60" s="112">
        <f>TIME(0,D60,E60)</f>
        <v>0.03403935185185185</v>
      </c>
    </row>
    <row r="61" spans="1:6" ht="12.75">
      <c r="A61" s="117">
        <v>2.0458333333333334</v>
      </c>
      <c r="B61" s="109" t="str">
        <f>TEXT(A61,"[hh]:mm:ss,00")</f>
        <v>49:06:00,00</v>
      </c>
      <c r="C61" s="110" t="str">
        <f>LEFT(B61,5)</f>
        <v>49:06</v>
      </c>
      <c r="D61" s="111">
        <f>ABS(LEFT(C61,2))</f>
        <v>49</v>
      </c>
      <c r="E61" s="111">
        <f>ABS(RIGHT(C61,2))</f>
        <v>6</v>
      </c>
      <c r="F61" s="112">
        <f>TIME(0,D61,E61)</f>
        <v>0.03409722222222222</v>
      </c>
    </row>
    <row r="62" spans="1:6" ht="12.75">
      <c r="A62" s="117">
        <v>2.057638888888889</v>
      </c>
      <c r="B62" s="109" t="str">
        <f>TEXT(A62,"[hh]:mm:ss,00")</f>
        <v>49:23:00,00</v>
      </c>
      <c r="C62" s="110" t="str">
        <f>LEFT(B62,5)</f>
        <v>49:23</v>
      </c>
      <c r="D62" s="111">
        <f>ABS(LEFT(C62,2))</f>
        <v>49</v>
      </c>
      <c r="E62" s="111">
        <f>ABS(RIGHT(C62,2))</f>
        <v>23</v>
      </c>
      <c r="F62" s="112">
        <f>TIME(0,D62,E62)</f>
        <v>0.03429398148148148</v>
      </c>
    </row>
    <row r="63" spans="1:6" ht="12.75">
      <c r="A63" s="117">
        <v>2.0625</v>
      </c>
      <c r="B63" s="109" t="str">
        <f>TEXT(A63,"[hh]:mm:ss,00")</f>
        <v>49:30:00,00</v>
      </c>
      <c r="C63" s="110" t="str">
        <f>LEFT(B63,5)</f>
        <v>49:30</v>
      </c>
      <c r="D63" s="111">
        <f>ABS(LEFT(C63,2))</f>
        <v>49</v>
      </c>
      <c r="E63" s="111">
        <f>ABS(RIGHT(C63,2))</f>
        <v>30</v>
      </c>
      <c r="F63" s="112">
        <f>TIME(0,D63,E63)</f>
        <v>0.034375</v>
      </c>
    </row>
    <row r="64" spans="1:6" ht="12.75">
      <c r="A64" s="117">
        <v>2.0652777777777778</v>
      </c>
      <c r="B64" s="109" t="str">
        <f>TEXT(A64,"[hh]:mm:ss,00")</f>
        <v>49:34:00,00</v>
      </c>
      <c r="C64" s="110" t="str">
        <f>LEFT(B64,5)</f>
        <v>49:34</v>
      </c>
      <c r="D64" s="111">
        <f>ABS(LEFT(C64,2))</f>
        <v>49</v>
      </c>
      <c r="E64" s="111">
        <f>ABS(RIGHT(C64,2))</f>
        <v>34</v>
      </c>
      <c r="F64" s="112">
        <f>TIME(0,D64,E64)</f>
        <v>0.0344212962962963</v>
      </c>
    </row>
    <row r="65" spans="1:6" ht="12.75">
      <c r="A65" s="117">
        <v>2.0701388888888888</v>
      </c>
      <c r="B65" s="109" t="str">
        <f>TEXT(A65,"[hh]:mm:ss,00")</f>
        <v>49:41:00,00</v>
      </c>
      <c r="C65" s="110" t="str">
        <f>LEFT(B65,5)</f>
        <v>49:41</v>
      </c>
      <c r="D65" s="111">
        <f>ABS(LEFT(C65,2))</f>
        <v>49</v>
      </c>
      <c r="E65" s="111">
        <f>ABS(RIGHT(C65,2))</f>
        <v>41</v>
      </c>
      <c r="F65" s="112">
        <f>TIME(0,D65,E65)</f>
        <v>0.03450231481481481</v>
      </c>
    </row>
    <row r="66" spans="1:6" ht="12.75">
      <c r="A66" s="117">
        <v>2.0722222222222224</v>
      </c>
      <c r="B66" s="109" t="str">
        <f>TEXT(A66,"[hh]:mm:ss,00")</f>
        <v>49:44:00,00</v>
      </c>
      <c r="C66" s="110" t="str">
        <f>LEFT(B66,5)</f>
        <v>49:44</v>
      </c>
      <c r="D66" s="111">
        <f>ABS(LEFT(C66,2))</f>
        <v>49</v>
      </c>
      <c r="E66" s="111">
        <f>ABS(RIGHT(C66,2))</f>
        <v>44</v>
      </c>
      <c r="F66" s="112">
        <f>TIME(0,D66,E66)</f>
        <v>0.03453703703703704</v>
      </c>
    </row>
    <row r="67" spans="1:6" ht="12.75">
      <c r="A67" s="117">
        <v>2.076388888888889</v>
      </c>
      <c r="B67" s="109" t="str">
        <f>TEXT(A67,"[hh]:mm:ss,00")</f>
        <v>49:50:00,00</v>
      </c>
      <c r="C67" s="110" t="str">
        <f>LEFT(B67,5)</f>
        <v>49:50</v>
      </c>
      <c r="D67" s="111">
        <f>ABS(LEFT(C67,2))</f>
        <v>49</v>
      </c>
      <c r="E67" s="111">
        <f>ABS(RIGHT(C67,2))</f>
        <v>50</v>
      </c>
      <c r="F67" s="112">
        <f>TIME(0,D67,E67)</f>
        <v>0.03460648148148148</v>
      </c>
    </row>
    <row r="68" spans="1:6" ht="12.75">
      <c r="A68" s="117">
        <v>2.0840277777777776</v>
      </c>
      <c r="B68" s="109" t="str">
        <f>TEXT(A68,"[hh]:mm:ss,00")</f>
        <v>50:01:00,00</v>
      </c>
      <c r="C68" s="110" t="str">
        <f>LEFT(B68,5)</f>
        <v>50:01</v>
      </c>
      <c r="D68" s="111">
        <f>ABS(LEFT(C68,2))</f>
        <v>50</v>
      </c>
      <c r="E68" s="111">
        <f>ABS(RIGHT(C68,2))</f>
        <v>1</v>
      </c>
      <c r="F68" s="112">
        <f>TIME(0,D68,E68)</f>
        <v>0.0347337962962963</v>
      </c>
    </row>
    <row r="69" spans="1:6" ht="12.75">
      <c r="A69" s="117">
        <v>2.0930555555555554</v>
      </c>
      <c r="B69" s="109" t="str">
        <f>TEXT(A69,"[hh]:mm:ss,00")</f>
        <v>50:14:00,00</v>
      </c>
      <c r="C69" s="110" t="str">
        <f>LEFT(B69,5)</f>
        <v>50:14</v>
      </c>
      <c r="D69" s="111">
        <f>ABS(LEFT(C69,2))</f>
        <v>50</v>
      </c>
      <c r="E69" s="111">
        <f>ABS(RIGHT(C69,2))</f>
        <v>14</v>
      </c>
      <c r="F69" s="112">
        <f>TIME(0,D69,E69)</f>
        <v>0.03488425925925926</v>
      </c>
    </row>
    <row r="70" spans="1:6" ht="12.75">
      <c r="A70" s="117">
        <v>2.09375</v>
      </c>
      <c r="B70" s="109" t="str">
        <f>TEXT(A70,"[hh]:mm:ss,00")</f>
        <v>50:15:00,00</v>
      </c>
      <c r="C70" s="110" t="str">
        <f>LEFT(B70,5)</f>
        <v>50:15</v>
      </c>
      <c r="D70" s="111">
        <f>ABS(LEFT(C70,2))</f>
        <v>50</v>
      </c>
      <c r="E70" s="111">
        <f>ABS(RIGHT(C70,2))</f>
        <v>15</v>
      </c>
      <c r="F70" s="112">
        <f>TIME(0,D70,E70)</f>
        <v>0.034895833333333334</v>
      </c>
    </row>
    <row r="71" spans="1:6" ht="12.75">
      <c r="A71" s="117">
        <v>2.095833333333333</v>
      </c>
      <c r="B71" s="109" t="str">
        <f>TEXT(A71,"[hh]:mm:ss,00")</f>
        <v>50:18:00,00</v>
      </c>
      <c r="C71" s="110" t="str">
        <f>LEFT(B71,5)</f>
        <v>50:18</v>
      </c>
      <c r="D71" s="111">
        <f>ABS(LEFT(C71,2))</f>
        <v>50</v>
      </c>
      <c r="E71" s="111">
        <f>ABS(RIGHT(C71,2))</f>
        <v>18</v>
      </c>
      <c r="F71" s="112">
        <f>TIME(0,D71,E71)</f>
        <v>0.034930555555555555</v>
      </c>
    </row>
    <row r="72" spans="1:6" ht="12.75">
      <c r="A72" s="117">
        <v>2.0972222222222223</v>
      </c>
      <c r="B72" s="109" t="str">
        <f>TEXT(A72,"[hh]:mm:ss,00")</f>
        <v>50:20:00,00</v>
      </c>
      <c r="C72" s="110" t="str">
        <f>LEFT(B72,5)</f>
        <v>50:20</v>
      </c>
      <c r="D72" s="111">
        <f>ABS(LEFT(C72,2))</f>
        <v>50</v>
      </c>
      <c r="E72" s="111">
        <f>ABS(RIGHT(C72,2))</f>
        <v>20</v>
      </c>
      <c r="F72" s="112">
        <f>TIME(0,D72,E72)</f>
        <v>0.0349537037037037</v>
      </c>
    </row>
    <row r="73" spans="1:6" ht="12.75">
      <c r="A73" s="117">
        <v>2.098611111111111</v>
      </c>
      <c r="B73" s="109" t="str">
        <f>TEXT(A73,"[hh]:mm:ss,00")</f>
        <v>50:22:00,00</v>
      </c>
      <c r="C73" s="110" t="str">
        <f>LEFT(B73,5)</f>
        <v>50:22</v>
      </c>
      <c r="D73" s="111">
        <f>ABS(LEFT(C73,2))</f>
        <v>50</v>
      </c>
      <c r="E73" s="111">
        <f>ABS(RIGHT(C73,2))</f>
        <v>22</v>
      </c>
      <c r="F73" s="112">
        <f>TIME(0,D73,E73)</f>
        <v>0.03497685185185185</v>
      </c>
    </row>
    <row r="74" spans="1:6" ht="12.75">
      <c r="A74" s="117">
        <v>2.109027777777778</v>
      </c>
      <c r="B74" s="109" t="str">
        <f>TEXT(A74,"[hh]:mm:ss,00")</f>
        <v>50:37:00,00</v>
      </c>
      <c r="C74" s="110" t="str">
        <f>LEFT(B74,5)</f>
        <v>50:37</v>
      </c>
      <c r="D74" s="111">
        <f>ABS(LEFT(C74,2))</f>
        <v>50</v>
      </c>
      <c r="E74" s="111">
        <f>ABS(RIGHT(C74,2))</f>
        <v>37</v>
      </c>
      <c r="F74" s="112">
        <f>TIME(0,D74,E74)</f>
        <v>0.03515046296296296</v>
      </c>
    </row>
    <row r="75" spans="1:6" ht="12.75">
      <c r="A75" s="117">
        <v>2.109027777777778</v>
      </c>
      <c r="B75" s="109" t="str">
        <f>TEXT(A75,"[hh]:mm:ss,00")</f>
        <v>50:37:00,00</v>
      </c>
      <c r="C75" s="110" t="str">
        <f>LEFT(B75,5)</f>
        <v>50:37</v>
      </c>
      <c r="D75" s="111">
        <f>ABS(LEFT(C75,2))</f>
        <v>50</v>
      </c>
      <c r="E75" s="111">
        <f>ABS(RIGHT(C75,2))</f>
        <v>37</v>
      </c>
      <c r="F75" s="112">
        <f>TIME(0,D75,E75)</f>
        <v>0.03515046296296296</v>
      </c>
    </row>
    <row r="76" spans="1:6" ht="12.75">
      <c r="A76" s="117">
        <v>2.115972222222222</v>
      </c>
      <c r="B76" s="109" t="str">
        <f>TEXT(A76,"[hh]:mm:ss,00")</f>
        <v>50:47:00,00</v>
      </c>
      <c r="C76" s="110" t="str">
        <f>LEFT(B76,5)</f>
        <v>50:47</v>
      </c>
      <c r="D76" s="111">
        <f>ABS(LEFT(C76,2))</f>
        <v>50</v>
      </c>
      <c r="E76" s="111">
        <f>ABS(RIGHT(C76,2))</f>
        <v>47</v>
      </c>
      <c r="F76" s="112">
        <f>TIME(0,D76,E76)</f>
        <v>0.0352662037037037</v>
      </c>
    </row>
    <row r="77" spans="1:6" ht="12.75">
      <c r="A77" s="117">
        <v>2.120138888888889</v>
      </c>
      <c r="B77" s="109" t="str">
        <f>TEXT(A77,"[hh]:mm:ss,00")</f>
        <v>50:53:00,00</v>
      </c>
      <c r="C77" s="110" t="str">
        <f>LEFT(B77,5)</f>
        <v>50:53</v>
      </c>
      <c r="D77" s="111">
        <f>ABS(LEFT(C77,2))</f>
        <v>50</v>
      </c>
      <c r="E77" s="111">
        <f>ABS(RIGHT(C77,2))</f>
        <v>53</v>
      </c>
      <c r="F77" s="112">
        <f>TIME(0,D77,E77)</f>
        <v>0.03533564814814815</v>
      </c>
    </row>
    <row r="78" spans="1:6" ht="12.75">
      <c r="A78" s="117">
        <v>2.120833333333333</v>
      </c>
      <c r="B78" s="109" t="str">
        <f>TEXT(A78,"[hh]:mm:ss,00")</f>
        <v>50:54:00,00</v>
      </c>
      <c r="C78" s="110" t="str">
        <f>LEFT(B78,5)</f>
        <v>50:54</v>
      </c>
      <c r="D78" s="111">
        <f>ABS(LEFT(C78,2))</f>
        <v>50</v>
      </c>
      <c r="E78" s="111">
        <f>ABS(RIGHT(C78,2))</f>
        <v>54</v>
      </c>
      <c r="F78" s="112">
        <f>TIME(0,D78,E78)</f>
        <v>0.035347222222222224</v>
      </c>
    </row>
    <row r="79" spans="1:6" ht="12.75">
      <c r="A79" s="117">
        <v>2.1215277777777777</v>
      </c>
      <c r="B79" s="109" t="str">
        <f>TEXT(A79,"[hh]:mm:ss,00")</f>
        <v>50:55:00,00</v>
      </c>
      <c r="C79" s="110" t="str">
        <f>LEFT(B79,5)</f>
        <v>50:55</v>
      </c>
      <c r="D79" s="111">
        <f>ABS(LEFT(C79,2))</f>
        <v>50</v>
      </c>
      <c r="E79" s="111">
        <f>ABS(RIGHT(C79,2))</f>
        <v>55</v>
      </c>
      <c r="F79" s="112">
        <f>TIME(0,D79,E79)</f>
        <v>0.0353587962962963</v>
      </c>
    </row>
    <row r="80" spans="1:6" ht="12.75">
      <c r="A80" s="117">
        <v>2.1222222222222222</v>
      </c>
      <c r="B80" s="109" t="str">
        <f>TEXT(A80,"[hh]:mm:ss,00")</f>
        <v>50:56:00,00</v>
      </c>
      <c r="C80" s="110" t="str">
        <f>LEFT(B80,5)</f>
        <v>50:56</v>
      </c>
      <c r="D80" s="111">
        <f>ABS(LEFT(C80,2))</f>
        <v>50</v>
      </c>
      <c r="E80" s="111">
        <f>ABS(RIGHT(C80,2))</f>
        <v>56</v>
      </c>
      <c r="F80" s="112">
        <f>TIME(0,D80,E80)</f>
        <v>0.03537037037037037</v>
      </c>
    </row>
    <row r="81" spans="1:6" ht="12.75">
      <c r="A81" s="117">
        <v>2.122916666666667</v>
      </c>
      <c r="B81" s="109" t="str">
        <f>TEXT(A81,"[hh]:mm:ss,00")</f>
        <v>50:57:00,00</v>
      </c>
      <c r="C81" s="110" t="str">
        <f>LEFT(B81,5)</f>
        <v>50:57</v>
      </c>
      <c r="D81" s="111">
        <f>ABS(LEFT(C81,2))</f>
        <v>50</v>
      </c>
      <c r="E81" s="111">
        <f>ABS(RIGHT(C81,2))</f>
        <v>57</v>
      </c>
      <c r="F81" s="112">
        <f>TIME(0,D81,E81)</f>
        <v>0.035381944444444445</v>
      </c>
    </row>
    <row r="82" spans="1:6" ht="12.75">
      <c r="A82" s="117">
        <v>2.123611111111111</v>
      </c>
      <c r="B82" s="109" t="str">
        <f>TEXT(A82,"[hh]:mm:ss,00")</f>
        <v>50:58:00,00</v>
      </c>
      <c r="C82" s="110" t="str">
        <f>LEFT(B82,5)</f>
        <v>50:58</v>
      </c>
      <c r="D82" s="111">
        <f>ABS(LEFT(C82,2))</f>
        <v>50</v>
      </c>
      <c r="E82" s="111">
        <f>ABS(RIGHT(C82,2))</f>
        <v>58</v>
      </c>
      <c r="F82" s="112">
        <f>TIME(0,D82,E82)</f>
        <v>0.03539351851851852</v>
      </c>
    </row>
    <row r="83" spans="1:6" ht="12.75">
      <c r="A83" s="117">
        <v>2.1256944444444446</v>
      </c>
      <c r="B83" s="109" t="str">
        <f>TEXT(A83,"[hh]:mm:ss,00")</f>
        <v>51:01:00,00</v>
      </c>
      <c r="C83" s="110" t="str">
        <f>LEFT(B83,5)</f>
        <v>51:01</v>
      </c>
      <c r="D83" s="111">
        <f>ABS(LEFT(C83,2))</f>
        <v>51</v>
      </c>
      <c r="E83" s="111">
        <f>ABS(RIGHT(C83,2))</f>
        <v>1</v>
      </c>
      <c r="F83" s="112">
        <f>TIME(0,D83,E83)</f>
        <v>0.03542824074074074</v>
      </c>
    </row>
    <row r="84" spans="1:6" ht="12.75">
      <c r="A84" s="117">
        <v>2.1277777777777778</v>
      </c>
      <c r="B84" s="109" t="str">
        <f>TEXT(A84,"[hh]:mm:ss,00")</f>
        <v>51:04:00,00</v>
      </c>
      <c r="C84" s="110" t="str">
        <f>LEFT(B84,5)</f>
        <v>51:04</v>
      </c>
      <c r="D84" s="111">
        <f>ABS(LEFT(C84,2))</f>
        <v>51</v>
      </c>
      <c r="E84" s="111">
        <f>ABS(RIGHT(C84,2))</f>
        <v>4</v>
      </c>
      <c r="F84" s="112">
        <f>TIME(0,D84,E84)</f>
        <v>0.03546296296296296</v>
      </c>
    </row>
    <row r="85" spans="1:6" ht="12.75">
      <c r="A85" s="117">
        <v>2.14375</v>
      </c>
      <c r="B85" s="109" t="str">
        <f>TEXT(A85,"[hh]:mm:ss,00")</f>
        <v>51:27:00,00</v>
      </c>
      <c r="C85" s="110" t="str">
        <f>LEFT(B85,5)</f>
        <v>51:27</v>
      </c>
      <c r="D85" s="111">
        <f>ABS(LEFT(C85,2))</f>
        <v>51</v>
      </c>
      <c r="E85" s="111">
        <f>ABS(RIGHT(C85,2))</f>
        <v>27</v>
      </c>
      <c r="F85" s="112">
        <f>TIME(0,D85,E85)</f>
        <v>0.035729166666666666</v>
      </c>
    </row>
    <row r="86" spans="1:6" ht="12.75">
      <c r="A86" s="117">
        <v>2.1479166666666667</v>
      </c>
      <c r="B86" s="109" t="str">
        <f>TEXT(A86,"[hh]:mm:ss,00")</f>
        <v>51:33:00,00</v>
      </c>
      <c r="C86" s="110" t="str">
        <f>LEFT(B86,5)</f>
        <v>51:33</v>
      </c>
      <c r="D86" s="111">
        <f>ABS(LEFT(C86,2))</f>
        <v>51</v>
      </c>
      <c r="E86" s="111">
        <f>ABS(RIGHT(C86,2))</f>
        <v>33</v>
      </c>
      <c r="F86" s="112">
        <f>TIME(0,D86,E86)</f>
        <v>0.035798611111111114</v>
      </c>
    </row>
    <row r="87" spans="1:6" ht="12.75">
      <c r="A87" s="117">
        <v>2.15</v>
      </c>
      <c r="B87" s="109" t="str">
        <f>TEXT(A87,"[hh]:mm:ss,00")</f>
        <v>51:36:00,00</v>
      </c>
      <c r="C87" s="110" t="str">
        <f>LEFT(B87,5)</f>
        <v>51:36</v>
      </c>
      <c r="D87" s="111">
        <f>ABS(LEFT(C87,2))</f>
        <v>51</v>
      </c>
      <c r="E87" s="111">
        <f>ABS(RIGHT(C87,2))</f>
        <v>36</v>
      </c>
      <c r="F87" s="112">
        <f>TIME(0,D87,E87)</f>
        <v>0.035833333333333335</v>
      </c>
    </row>
    <row r="88" spans="1:6" ht="12.75">
      <c r="A88" s="117">
        <v>2.1527777777777777</v>
      </c>
      <c r="B88" s="109" t="str">
        <f>TEXT(A88,"[hh]:mm:ss,00")</f>
        <v>51:40:00,00</v>
      </c>
      <c r="C88" s="110" t="str">
        <f>LEFT(B88,5)</f>
        <v>51:40</v>
      </c>
      <c r="D88" s="111">
        <f>ABS(LEFT(C88,2))</f>
        <v>51</v>
      </c>
      <c r="E88" s="111">
        <f>ABS(RIGHT(C88,2))</f>
        <v>40</v>
      </c>
      <c r="F88" s="112">
        <f>TIME(0,D88,E88)</f>
        <v>0.03587962962962963</v>
      </c>
    </row>
    <row r="89" spans="1:6" ht="12.75">
      <c r="A89" s="117">
        <v>2.165277777777778</v>
      </c>
      <c r="B89" s="109" t="str">
        <f>TEXT(A89,"[hh]:mm:ss,00")</f>
        <v>51:58:00,00</v>
      </c>
      <c r="C89" s="110" t="str">
        <f>LEFT(B89,5)</f>
        <v>51:58</v>
      </c>
      <c r="D89" s="111">
        <f>ABS(LEFT(C89,2))</f>
        <v>51</v>
      </c>
      <c r="E89" s="111">
        <f>ABS(RIGHT(C89,2))</f>
        <v>58</v>
      </c>
      <c r="F89" s="112">
        <f>TIME(0,D89,E89)</f>
        <v>0.03608796296296296</v>
      </c>
    </row>
    <row r="90" spans="1:6" ht="12.75">
      <c r="A90" s="117">
        <v>2.185416666666667</v>
      </c>
      <c r="B90" s="109" t="str">
        <f>TEXT(A90,"[hh]:mm:ss,00")</f>
        <v>52:27:00,00</v>
      </c>
      <c r="C90" s="110" t="str">
        <f>LEFT(B90,5)</f>
        <v>52:27</v>
      </c>
      <c r="D90" s="111">
        <f>ABS(LEFT(C90,2))</f>
        <v>52</v>
      </c>
      <c r="E90" s="111">
        <f>ABS(RIGHT(C90,2))</f>
        <v>27</v>
      </c>
      <c r="F90" s="112">
        <f>TIME(0,D90,E90)</f>
        <v>0.03642361111111111</v>
      </c>
    </row>
    <row r="91" spans="1:6" ht="12.75">
      <c r="A91" s="117">
        <v>2.1868055555555554</v>
      </c>
      <c r="B91" s="109" t="str">
        <f>TEXT(A91,"[hh]:mm:ss,00")</f>
        <v>52:29:00,00</v>
      </c>
      <c r="C91" s="110" t="str">
        <f>LEFT(B91,5)</f>
        <v>52:29</v>
      </c>
      <c r="D91" s="111">
        <f>ABS(LEFT(C91,2))</f>
        <v>52</v>
      </c>
      <c r="E91" s="111">
        <f>ABS(RIGHT(C91,2))</f>
        <v>29</v>
      </c>
      <c r="F91" s="112">
        <f>TIME(0,D91,E91)</f>
        <v>0.03644675925925926</v>
      </c>
    </row>
    <row r="92" spans="1:6" ht="12.75">
      <c r="A92" s="117">
        <v>2.1979166666666665</v>
      </c>
      <c r="B92" s="109" t="str">
        <f>TEXT(A92,"[hh]:mm:ss,00")</f>
        <v>52:45:00,00</v>
      </c>
      <c r="C92" s="110" t="str">
        <f>LEFT(B92,5)</f>
        <v>52:45</v>
      </c>
      <c r="D92" s="111">
        <f>ABS(LEFT(C92,2))</f>
        <v>52</v>
      </c>
      <c r="E92" s="111">
        <f>ABS(RIGHT(C92,2))</f>
        <v>45</v>
      </c>
      <c r="F92" s="112">
        <f>TIME(0,D92,E92)</f>
        <v>0.036631944444444446</v>
      </c>
    </row>
    <row r="93" spans="1:6" ht="12.75">
      <c r="A93" s="117">
        <v>2.202777777777778</v>
      </c>
      <c r="B93" s="109" t="str">
        <f>TEXT(A93,"[hh]:mm:ss,00")</f>
        <v>52:52:00,00</v>
      </c>
      <c r="C93" s="110" t="str">
        <f>LEFT(B93,5)</f>
        <v>52:52</v>
      </c>
      <c r="D93" s="111">
        <f>ABS(LEFT(C93,2))</f>
        <v>52</v>
      </c>
      <c r="E93" s="111">
        <f>ABS(RIGHT(C93,2))</f>
        <v>52</v>
      </c>
      <c r="F93" s="112">
        <f>TIME(0,D93,E93)</f>
        <v>0.03671296296296296</v>
      </c>
    </row>
    <row r="94" spans="1:6" ht="12.75">
      <c r="A94" s="117">
        <v>2.202777777777778</v>
      </c>
      <c r="B94" s="109" t="str">
        <f>TEXT(A94,"[hh]:mm:ss,00")</f>
        <v>52:52:00,00</v>
      </c>
      <c r="C94" s="110" t="str">
        <f>LEFT(B94,5)</f>
        <v>52:52</v>
      </c>
      <c r="D94" s="111">
        <f>ABS(LEFT(C94,2))</f>
        <v>52</v>
      </c>
      <c r="E94" s="111">
        <f>ABS(RIGHT(C94,2))</f>
        <v>52</v>
      </c>
      <c r="F94" s="112">
        <f>TIME(0,D94,E94)</f>
        <v>0.03671296296296296</v>
      </c>
    </row>
    <row r="95" spans="1:6" ht="12.75">
      <c r="A95" s="117">
        <v>2.204861111111111</v>
      </c>
      <c r="B95" s="109" t="str">
        <f>TEXT(A95,"[hh]:mm:ss,00")</f>
        <v>52:55:00,00</v>
      </c>
      <c r="C95" s="110" t="str">
        <f>LEFT(B95,5)</f>
        <v>52:55</v>
      </c>
      <c r="D95" s="111">
        <f>ABS(LEFT(C95,2))</f>
        <v>52</v>
      </c>
      <c r="E95" s="111">
        <f>ABS(RIGHT(C95,2))</f>
        <v>55</v>
      </c>
      <c r="F95" s="112">
        <f>TIME(0,D95,E95)</f>
        <v>0.03674768518518518</v>
      </c>
    </row>
    <row r="96" spans="1:6" ht="12.75">
      <c r="A96" s="117">
        <v>2.209722222222222</v>
      </c>
      <c r="B96" s="109" t="str">
        <f>TEXT(A96,"[hh]:mm:ss,00")</f>
        <v>53:02:00,00</v>
      </c>
      <c r="C96" s="110" t="str">
        <f>LEFT(B96,5)</f>
        <v>53:02</v>
      </c>
      <c r="D96" s="111">
        <f>ABS(LEFT(C96,2))</f>
        <v>53</v>
      </c>
      <c r="E96" s="111">
        <f>ABS(RIGHT(C96,2))</f>
        <v>2</v>
      </c>
      <c r="F96" s="112">
        <f>TIME(0,D96,E96)</f>
        <v>0.036828703703703704</v>
      </c>
    </row>
    <row r="97" spans="1:6" ht="12.75">
      <c r="A97" s="117">
        <v>2.2125</v>
      </c>
      <c r="B97" s="109" t="str">
        <f>TEXT(A97,"[hh]:mm:ss,00")</f>
        <v>53:06:00,00</v>
      </c>
      <c r="C97" s="110" t="str">
        <f>LEFT(B97,5)</f>
        <v>53:06</v>
      </c>
      <c r="D97" s="111">
        <f>ABS(LEFT(C97,2))</f>
        <v>53</v>
      </c>
      <c r="E97" s="111">
        <f>ABS(RIGHT(C97,2))</f>
        <v>6</v>
      </c>
      <c r="F97" s="112">
        <f>TIME(0,D97,E97)</f>
        <v>0.036875</v>
      </c>
    </row>
    <row r="98" spans="1:6" ht="12.75">
      <c r="A98" s="117">
        <v>2.2152777777777777</v>
      </c>
      <c r="B98" s="109" t="str">
        <f>TEXT(A98,"[hh]:mm:ss,00")</f>
        <v>53:10:00,00</v>
      </c>
      <c r="C98" s="110" t="str">
        <f>LEFT(B98,5)</f>
        <v>53:10</v>
      </c>
      <c r="D98" s="111">
        <f>ABS(LEFT(C98,2))</f>
        <v>53</v>
      </c>
      <c r="E98" s="111">
        <f>ABS(RIGHT(C98,2))</f>
        <v>10</v>
      </c>
      <c r="F98" s="112">
        <f>TIME(0,D98,E98)</f>
        <v>0.0369212962962963</v>
      </c>
    </row>
    <row r="99" spans="1:6" ht="12.75">
      <c r="A99" s="117">
        <v>2.2159722222222222</v>
      </c>
      <c r="B99" s="109" t="str">
        <f>TEXT(A99,"[hh]:mm:ss,00")</f>
        <v>53:11:00,00</v>
      </c>
      <c r="C99" s="110" t="str">
        <f>LEFT(B99,5)</f>
        <v>53:11</v>
      </c>
      <c r="D99" s="111">
        <f>ABS(LEFT(C99,2))</f>
        <v>53</v>
      </c>
      <c r="E99" s="111">
        <f>ABS(RIGHT(C99,2))</f>
        <v>11</v>
      </c>
      <c r="F99" s="112">
        <f>TIME(0,D99,E99)</f>
        <v>0.03693287037037037</v>
      </c>
    </row>
    <row r="100" spans="1:6" ht="12.75">
      <c r="A100" s="117">
        <v>2.220833333333333</v>
      </c>
      <c r="B100" s="109" t="str">
        <f>TEXT(A100,"[hh]:mm:ss,00")</f>
        <v>53:18:00,00</v>
      </c>
      <c r="C100" s="110" t="str">
        <f>LEFT(B100,5)</f>
        <v>53:18</v>
      </c>
      <c r="D100" s="111">
        <f>ABS(LEFT(C100,2))</f>
        <v>53</v>
      </c>
      <c r="E100" s="111">
        <f>ABS(RIGHT(C100,2))</f>
        <v>18</v>
      </c>
      <c r="F100" s="112">
        <f>TIME(0,D100,E100)</f>
        <v>0.03701388888888889</v>
      </c>
    </row>
    <row r="101" spans="1:6" ht="12.75">
      <c r="A101" s="117">
        <v>2.220833333333333</v>
      </c>
      <c r="B101" s="109" t="str">
        <f>TEXT(A101,"[hh]:mm:ss,00")</f>
        <v>53:18:00,00</v>
      </c>
      <c r="C101" s="110" t="str">
        <f>LEFT(B101,5)</f>
        <v>53:18</v>
      </c>
      <c r="D101" s="111">
        <f>ABS(LEFT(C101,2))</f>
        <v>53</v>
      </c>
      <c r="E101" s="111">
        <f>ABS(RIGHT(C101,2))</f>
        <v>18</v>
      </c>
      <c r="F101" s="112">
        <f>TIME(0,D101,E101)</f>
        <v>0.03701388888888889</v>
      </c>
    </row>
    <row r="102" spans="1:6" ht="12.75">
      <c r="A102" s="117">
        <v>2.2291666666666665</v>
      </c>
      <c r="B102" s="109" t="str">
        <f>TEXT(A102,"[hh]:mm:ss,00")</f>
        <v>53:30:00,00</v>
      </c>
      <c r="C102" s="110" t="str">
        <f>LEFT(B102,5)</f>
        <v>53:30</v>
      </c>
      <c r="D102" s="111">
        <f>ABS(LEFT(C102,2))</f>
        <v>53</v>
      </c>
      <c r="E102" s="111">
        <f>ABS(RIGHT(C102,2))</f>
        <v>30</v>
      </c>
      <c r="F102" s="112">
        <f>TIME(0,D102,E102)</f>
        <v>0.03715277777777778</v>
      </c>
    </row>
    <row r="103" spans="1:6" ht="12.75">
      <c r="A103" s="117">
        <v>2.234027777777778</v>
      </c>
      <c r="B103" s="109" t="str">
        <f>TEXT(A103,"[hh]:mm:ss,00")</f>
        <v>53:37:00,00</v>
      </c>
      <c r="C103" s="110" t="str">
        <f>LEFT(B103,5)</f>
        <v>53:37</v>
      </c>
      <c r="D103" s="111">
        <f>ABS(LEFT(C103,2))</f>
        <v>53</v>
      </c>
      <c r="E103" s="111">
        <f>ABS(RIGHT(C103,2))</f>
        <v>37</v>
      </c>
      <c r="F103" s="112">
        <f>TIME(0,D103,E103)</f>
        <v>0.0372337962962963</v>
      </c>
    </row>
    <row r="104" spans="1:6" ht="12.75">
      <c r="A104" s="117">
        <v>2.2395833333333335</v>
      </c>
      <c r="B104" s="109" t="str">
        <f>TEXT(A104,"[hh]:mm:ss,00")</f>
        <v>53:45:00,00</v>
      </c>
      <c r="C104" s="110" t="str">
        <f>LEFT(B104,5)</f>
        <v>53:45</v>
      </c>
      <c r="D104" s="111">
        <f>ABS(LEFT(C104,2))</f>
        <v>53</v>
      </c>
      <c r="E104" s="111">
        <f>ABS(RIGHT(C104,2))</f>
        <v>45</v>
      </c>
      <c r="F104" s="112">
        <f>TIME(0,D104,E104)</f>
        <v>0.03732638888888889</v>
      </c>
    </row>
    <row r="105" spans="1:6" ht="12.75">
      <c r="A105" s="117">
        <v>2.2416666666666667</v>
      </c>
      <c r="B105" s="109" t="str">
        <f>TEXT(A105,"[hh]:mm:ss,00")</f>
        <v>53:48:00,00</v>
      </c>
      <c r="C105" s="110" t="str">
        <f>LEFT(B105,5)</f>
        <v>53:48</v>
      </c>
      <c r="D105" s="111">
        <f>ABS(LEFT(C105,2))</f>
        <v>53</v>
      </c>
      <c r="E105" s="111">
        <f>ABS(RIGHT(C105,2))</f>
        <v>48</v>
      </c>
      <c r="F105" s="112">
        <f>TIME(0,D105,E105)</f>
        <v>0.03736111111111111</v>
      </c>
    </row>
    <row r="106" spans="1:6" ht="12.75">
      <c r="A106" s="117">
        <v>2.2472222222222222</v>
      </c>
      <c r="B106" s="109" t="str">
        <f>TEXT(A106,"[hh]:mm:ss,00")</f>
        <v>53:56:00,00</v>
      </c>
      <c r="C106" s="110" t="str">
        <f>LEFT(B106,5)</f>
        <v>53:56</v>
      </c>
      <c r="D106" s="111">
        <f>ABS(LEFT(C106,2))</f>
        <v>53</v>
      </c>
      <c r="E106" s="111">
        <f>ABS(RIGHT(C106,2))</f>
        <v>56</v>
      </c>
      <c r="F106" s="112">
        <f>TIME(0,D106,E106)</f>
        <v>0.037453703703703704</v>
      </c>
    </row>
    <row r="107" spans="1:6" ht="12.75">
      <c r="A107" s="117">
        <v>2.2840277777777778</v>
      </c>
      <c r="B107" s="109" t="str">
        <f>TEXT(A107,"[hh]:mm:ss,00")</f>
        <v>54:49:00,00</v>
      </c>
      <c r="C107" s="110" t="str">
        <f>LEFT(B107,5)</f>
        <v>54:49</v>
      </c>
      <c r="D107" s="111">
        <f>ABS(LEFT(C107,2))</f>
        <v>54</v>
      </c>
      <c r="E107" s="111">
        <f>ABS(RIGHT(C107,2))</f>
        <v>49</v>
      </c>
      <c r="F107" s="112">
        <f>TIME(0,D107,E107)</f>
        <v>0.03806712962962963</v>
      </c>
    </row>
    <row r="108" spans="1:6" ht="12.75">
      <c r="A108" s="117">
        <v>2.2840277777777778</v>
      </c>
      <c r="B108" s="109" t="str">
        <f>TEXT(A108,"[hh]:mm:ss,00")</f>
        <v>54:49:00,00</v>
      </c>
      <c r="C108" s="110" t="str">
        <f>LEFT(B108,5)</f>
        <v>54:49</v>
      </c>
      <c r="D108" s="111">
        <f>ABS(LEFT(C108,2))</f>
        <v>54</v>
      </c>
      <c r="E108" s="111">
        <f>ABS(RIGHT(C108,2))</f>
        <v>49</v>
      </c>
      <c r="F108" s="112">
        <f>TIME(0,D108,E108)</f>
        <v>0.03806712962962963</v>
      </c>
    </row>
    <row r="109" spans="1:6" ht="12.75">
      <c r="A109" s="117">
        <v>2.2895833333333333</v>
      </c>
      <c r="B109" s="109" t="str">
        <f>TEXT(A109,"[hh]:mm:ss,00")</f>
        <v>54:57:00,00</v>
      </c>
      <c r="C109" s="110" t="str">
        <f>LEFT(B109,5)</f>
        <v>54:57</v>
      </c>
      <c r="D109" s="111">
        <f>ABS(LEFT(C109,2))</f>
        <v>54</v>
      </c>
      <c r="E109" s="111">
        <f>ABS(RIGHT(C109,2))</f>
        <v>57</v>
      </c>
      <c r="F109" s="112">
        <f>TIME(0,D109,E109)</f>
        <v>0.03815972222222222</v>
      </c>
    </row>
    <row r="110" spans="1:6" ht="12.75">
      <c r="A110" s="117">
        <v>2.2895833333333333</v>
      </c>
      <c r="B110" s="109" t="str">
        <f>TEXT(A110,"[hh]:mm:ss,00")</f>
        <v>54:57:00,00</v>
      </c>
      <c r="C110" s="110" t="str">
        <f>LEFT(B110,5)</f>
        <v>54:57</v>
      </c>
      <c r="D110" s="111">
        <f>ABS(LEFT(C110,2))</f>
        <v>54</v>
      </c>
      <c r="E110" s="111">
        <f>ABS(RIGHT(C110,2))</f>
        <v>57</v>
      </c>
      <c r="F110" s="112">
        <f>TIME(0,D110,E110)</f>
        <v>0.03815972222222222</v>
      </c>
    </row>
    <row r="111" spans="1:6" ht="12.75">
      <c r="A111" s="117">
        <v>2.296527777777778</v>
      </c>
      <c r="B111" s="109" t="str">
        <f>TEXT(A111,"[hh]:mm:ss,00")</f>
        <v>55:07:00,00</v>
      </c>
      <c r="C111" s="110" t="str">
        <f>LEFT(B111,5)</f>
        <v>55:07</v>
      </c>
      <c r="D111" s="111">
        <f>ABS(LEFT(C111,2))</f>
        <v>55</v>
      </c>
      <c r="E111" s="111">
        <f>ABS(RIGHT(C111,2))</f>
        <v>7</v>
      </c>
      <c r="F111" s="112">
        <f>TIME(0,D111,E111)</f>
        <v>0.03827546296296296</v>
      </c>
    </row>
    <row r="112" spans="1:6" ht="12.75">
      <c r="A112" s="117">
        <v>2.297222222222222</v>
      </c>
      <c r="B112" s="109" t="str">
        <f>TEXT(A112,"[hh]:mm:ss,00")</f>
        <v>55:08:00,00</v>
      </c>
      <c r="C112" s="110" t="str">
        <f>LEFT(B112,5)</f>
        <v>55:08</v>
      </c>
      <c r="D112" s="111">
        <f>ABS(LEFT(C112,2))</f>
        <v>55</v>
      </c>
      <c r="E112" s="111">
        <f>ABS(RIGHT(C112,2))</f>
        <v>8</v>
      </c>
      <c r="F112" s="112">
        <f>TIME(0,D112,E112)</f>
        <v>0.038287037037037036</v>
      </c>
    </row>
    <row r="113" spans="1:6" ht="12.75">
      <c r="A113" s="117">
        <v>2.303472222222222</v>
      </c>
      <c r="B113" s="109" t="str">
        <f>TEXT(A113,"[hh]:mm:ss,00")</f>
        <v>55:17:00,00</v>
      </c>
      <c r="C113" s="110" t="str">
        <f>LEFT(B113,5)</f>
        <v>55:17</v>
      </c>
      <c r="D113" s="111">
        <f>ABS(LEFT(C113,2))</f>
        <v>55</v>
      </c>
      <c r="E113" s="111">
        <f>ABS(RIGHT(C113,2))</f>
        <v>17</v>
      </c>
      <c r="F113" s="112">
        <f>TIME(0,D113,E113)</f>
        <v>0.038391203703703705</v>
      </c>
    </row>
    <row r="114" spans="1:6" ht="12.75">
      <c r="A114" s="117">
        <v>2.3180555555555555</v>
      </c>
      <c r="B114" s="109" t="str">
        <f>TEXT(A114,"[hh]:mm:ss,00")</f>
        <v>55:38:00,00</v>
      </c>
      <c r="C114" s="110" t="str">
        <f>LEFT(B114,5)</f>
        <v>55:38</v>
      </c>
      <c r="D114" s="111">
        <f>ABS(LEFT(C114,2))</f>
        <v>55</v>
      </c>
      <c r="E114" s="111">
        <f>ABS(RIGHT(C114,2))</f>
        <v>38</v>
      </c>
      <c r="F114" s="112">
        <f>TIME(0,D114,E114)</f>
        <v>0.03863425925925926</v>
      </c>
    </row>
    <row r="115" spans="1:6" ht="12.75">
      <c r="A115" s="117">
        <v>2.3368055555555554</v>
      </c>
      <c r="B115" s="109" t="str">
        <f>TEXT(A115,"[hh]:mm:ss,00")</f>
        <v>56:05:00,00</v>
      </c>
      <c r="C115" s="110" t="str">
        <f>LEFT(B115,5)</f>
        <v>56:05</v>
      </c>
      <c r="D115" s="111">
        <f>ABS(LEFT(C115,2))</f>
        <v>56</v>
      </c>
      <c r="E115" s="111">
        <f>ABS(RIGHT(C115,2))</f>
        <v>5</v>
      </c>
      <c r="F115" s="112">
        <f>TIME(0,D115,E115)</f>
        <v>0.03894675925925926</v>
      </c>
    </row>
    <row r="116" spans="1:6" ht="12.75">
      <c r="A116" s="117">
        <v>2.3534722222222224</v>
      </c>
      <c r="B116" s="109" t="str">
        <f>TEXT(A116,"[hh]:mm:ss,00")</f>
        <v>56:29:00,00</v>
      </c>
      <c r="C116" s="110" t="str">
        <f>LEFT(B116,5)</f>
        <v>56:29</v>
      </c>
      <c r="D116" s="111">
        <f>ABS(LEFT(C116,2))</f>
        <v>56</v>
      </c>
      <c r="E116" s="111">
        <f>ABS(RIGHT(C116,2))</f>
        <v>29</v>
      </c>
      <c r="F116" s="112">
        <f>TIME(0,D116,E116)</f>
        <v>0.03922453703703704</v>
      </c>
    </row>
    <row r="117" spans="1:6" ht="12.75">
      <c r="A117" s="117">
        <v>2.3534722222222224</v>
      </c>
      <c r="B117" s="109" t="str">
        <f>TEXT(A117,"[hh]:mm:ss,00")</f>
        <v>56:29:00,00</v>
      </c>
      <c r="C117" s="110" t="str">
        <f>LEFT(B117,5)</f>
        <v>56:29</v>
      </c>
      <c r="D117" s="111">
        <f>ABS(LEFT(C117,2))</f>
        <v>56</v>
      </c>
      <c r="E117" s="111">
        <f>ABS(RIGHT(C117,2))</f>
        <v>29</v>
      </c>
      <c r="F117" s="112">
        <f>TIME(0,D117,E117)</f>
        <v>0.03922453703703704</v>
      </c>
    </row>
    <row r="118" spans="1:6" ht="12.75">
      <c r="A118" s="117">
        <v>2.3534722222222224</v>
      </c>
      <c r="B118" s="109" t="str">
        <f>TEXT(A118,"[hh]:mm:ss,00")</f>
        <v>56:29:00,00</v>
      </c>
      <c r="C118" s="110" t="str">
        <f>LEFT(B118,5)</f>
        <v>56:29</v>
      </c>
      <c r="D118" s="111">
        <f>ABS(LEFT(C118,2))</f>
        <v>56</v>
      </c>
      <c r="E118" s="111">
        <f>ABS(RIGHT(C118,2))</f>
        <v>29</v>
      </c>
      <c r="F118" s="112">
        <f>TIME(0,D118,E118)</f>
        <v>0.03922453703703704</v>
      </c>
    </row>
    <row r="119" spans="1:6" ht="12.75">
      <c r="A119" s="117">
        <v>2.370138888888889</v>
      </c>
      <c r="B119" s="109" t="str">
        <f>TEXT(A119,"[hh]:mm:ss,00")</f>
        <v>56:53:00,00</v>
      </c>
      <c r="C119" s="110" t="str">
        <f>LEFT(B119,5)</f>
        <v>56:53</v>
      </c>
      <c r="D119" s="111">
        <f>ABS(LEFT(C119,2))</f>
        <v>56</v>
      </c>
      <c r="E119" s="111">
        <f>ABS(RIGHT(C119,2))</f>
        <v>53</v>
      </c>
      <c r="F119" s="112">
        <f>TIME(0,D119,E119)</f>
        <v>0.039502314814814816</v>
      </c>
    </row>
    <row r="120" spans="1:6" ht="12.75">
      <c r="A120" s="117">
        <v>2.370138888888889</v>
      </c>
      <c r="B120" s="109" t="str">
        <f>TEXT(A120,"[hh]:mm:ss,00")</f>
        <v>56:53:00,00</v>
      </c>
      <c r="C120" s="110" t="str">
        <f>LEFT(B120,5)</f>
        <v>56:53</v>
      </c>
      <c r="D120" s="111">
        <f>ABS(LEFT(C120,2))</f>
        <v>56</v>
      </c>
      <c r="E120" s="111">
        <f>ABS(RIGHT(C120,2))</f>
        <v>53</v>
      </c>
      <c r="F120" s="112">
        <f>TIME(0,D120,E120)</f>
        <v>0.039502314814814816</v>
      </c>
    </row>
    <row r="121" spans="1:6" ht="12.75">
      <c r="A121" s="117">
        <v>2.3722222222222222</v>
      </c>
      <c r="B121" s="109" t="str">
        <f>TEXT(A121,"[hh]:mm:ss,00")</f>
        <v>56:56:00,00</v>
      </c>
      <c r="C121" s="110" t="str">
        <f>LEFT(B121,5)</f>
        <v>56:56</v>
      </c>
      <c r="D121" s="111">
        <f>ABS(LEFT(C121,2))</f>
        <v>56</v>
      </c>
      <c r="E121" s="111">
        <f>ABS(RIGHT(C121,2))</f>
        <v>56</v>
      </c>
      <c r="F121" s="112">
        <f>TIME(0,D121,E121)</f>
        <v>0.03953703703703704</v>
      </c>
    </row>
    <row r="122" spans="1:6" ht="12.75">
      <c r="A122" s="117">
        <v>2.3743055555555554</v>
      </c>
      <c r="B122" s="109" t="str">
        <f>TEXT(A122,"[hh]:mm:ss,00")</f>
        <v>56:59:00,00</v>
      </c>
      <c r="C122" s="110" t="str">
        <f>LEFT(B122,5)</f>
        <v>56:59</v>
      </c>
      <c r="D122" s="111">
        <f>ABS(LEFT(C122,2))</f>
        <v>56</v>
      </c>
      <c r="E122" s="111">
        <f>ABS(RIGHT(C122,2))</f>
        <v>59</v>
      </c>
      <c r="F122" s="112">
        <f>TIME(0,D122,E122)</f>
        <v>0.03957175925925926</v>
      </c>
    </row>
    <row r="123" spans="1:6" ht="12.75">
      <c r="A123" s="117">
        <v>2.3819444444444446</v>
      </c>
      <c r="B123" s="109" t="str">
        <f>TEXT(A123,"[hh]:mm:ss,00")</f>
        <v>57:10:00,00</v>
      </c>
      <c r="C123" s="110" t="str">
        <f>LEFT(B123,5)</f>
        <v>57:10</v>
      </c>
      <c r="D123" s="111">
        <f>ABS(LEFT(C123,2))</f>
        <v>57</v>
      </c>
      <c r="E123" s="111">
        <f>ABS(RIGHT(C123,2))</f>
        <v>10</v>
      </c>
      <c r="F123" s="112">
        <f>TIME(0,D123,E123)</f>
        <v>0.039699074074074074</v>
      </c>
    </row>
    <row r="124" spans="1:6" ht="12.75">
      <c r="A124" s="117">
        <v>2.3944444444444444</v>
      </c>
      <c r="B124" s="109" t="str">
        <f>TEXT(A124,"[hh]:mm:ss,00")</f>
        <v>57:28:00,00</v>
      </c>
      <c r="C124" s="110" t="str">
        <f>LEFT(B124,5)</f>
        <v>57:28</v>
      </c>
      <c r="D124" s="111">
        <f>ABS(LEFT(C124,2))</f>
        <v>57</v>
      </c>
      <c r="E124" s="111">
        <f>ABS(RIGHT(C124,2))</f>
        <v>28</v>
      </c>
      <c r="F124" s="112">
        <f>TIME(0,D124,E124)</f>
        <v>0.039907407407407405</v>
      </c>
    </row>
    <row r="125" spans="1:6" ht="12.75">
      <c r="A125" s="117">
        <v>2.3986111111111112</v>
      </c>
      <c r="B125" s="109" t="str">
        <f>TEXT(A125,"[hh]:mm:ss,00")</f>
        <v>57:34:00,00</v>
      </c>
      <c r="C125" s="110" t="str">
        <f>LEFT(B125,5)</f>
        <v>57:34</v>
      </c>
      <c r="D125" s="111">
        <f>ABS(LEFT(C125,2))</f>
        <v>57</v>
      </c>
      <c r="E125" s="111">
        <f>ABS(RIGHT(C125,2))</f>
        <v>34</v>
      </c>
      <c r="F125" s="112">
        <f>TIME(0,D125,E125)</f>
        <v>0.039976851851851854</v>
      </c>
    </row>
    <row r="126" spans="1:6" ht="12.75">
      <c r="A126" s="117">
        <v>2.3993055555555554</v>
      </c>
      <c r="B126" s="109" t="str">
        <f>TEXT(A126,"[hh]:mm:ss,00")</f>
        <v>57:35:00,00</v>
      </c>
      <c r="C126" s="110" t="str">
        <f>LEFT(B126,5)</f>
        <v>57:35</v>
      </c>
      <c r="D126" s="111">
        <f>ABS(LEFT(C126,2))</f>
        <v>57</v>
      </c>
      <c r="E126" s="111">
        <f>ABS(RIGHT(C126,2))</f>
        <v>35</v>
      </c>
      <c r="F126" s="112">
        <f>TIME(0,D126,E126)</f>
        <v>0.03998842592592593</v>
      </c>
    </row>
    <row r="127" spans="1:6" ht="12.75">
      <c r="A127" s="117">
        <v>2.4</v>
      </c>
      <c r="B127" s="109" t="str">
        <f>TEXT(A127,"[hh]:mm:ss,00")</f>
        <v>57:36:00,00</v>
      </c>
      <c r="C127" s="110" t="str">
        <f>LEFT(B127,5)</f>
        <v>57:36</v>
      </c>
      <c r="D127" s="111">
        <f>ABS(LEFT(C127,2))</f>
        <v>57</v>
      </c>
      <c r="E127" s="111">
        <f>ABS(RIGHT(C127,2))</f>
        <v>36</v>
      </c>
      <c r="F127" s="112">
        <f>TIME(0,D127,E127)</f>
        <v>0.04</v>
      </c>
    </row>
    <row r="128" spans="1:6" ht="12.75">
      <c r="A128" s="117">
        <v>2.433333333333333</v>
      </c>
      <c r="B128" s="109" t="str">
        <f>TEXT(A128,"[hh]:mm:ss,00")</f>
        <v>58:24:00,00</v>
      </c>
      <c r="C128" s="110" t="str">
        <f>LEFT(B128,5)</f>
        <v>58:24</v>
      </c>
      <c r="D128" s="111">
        <f>ABS(LEFT(C128,2))</f>
        <v>58</v>
      </c>
      <c r="E128" s="111">
        <f>ABS(RIGHT(C128,2))</f>
        <v>24</v>
      </c>
      <c r="F128" s="112">
        <f>TIME(0,D128,E128)</f>
        <v>0.04055555555555555</v>
      </c>
    </row>
    <row r="129" spans="1:6" ht="12.75">
      <c r="A129" s="117">
        <v>2.4430555555555555</v>
      </c>
      <c r="B129" s="109" t="str">
        <f>TEXT(A129,"[hh]:mm:ss,00")</f>
        <v>58:38:00,00</v>
      </c>
      <c r="C129" s="110" t="str">
        <f>LEFT(B129,5)</f>
        <v>58:38</v>
      </c>
      <c r="D129" s="111">
        <f>ABS(LEFT(C129,2))</f>
        <v>58</v>
      </c>
      <c r="E129" s="111">
        <f>ABS(RIGHT(C129,2))</f>
        <v>38</v>
      </c>
      <c r="F129" s="112">
        <f>TIME(0,D129,E129)</f>
        <v>0.04071759259259259</v>
      </c>
    </row>
    <row r="130" spans="1:6" ht="12.75">
      <c r="A130" s="117">
        <v>2.45</v>
      </c>
      <c r="B130" s="109" t="str">
        <f>TEXT(A130,"[hh]:mm:ss,00")</f>
        <v>58:48:00,00</v>
      </c>
      <c r="C130" s="110" t="str">
        <f>LEFT(B130,5)</f>
        <v>58:48</v>
      </c>
      <c r="D130" s="111">
        <f>ABS(LEFT(C130,2))</f>
        <v>58</v>
      </c>
      <c r="E130" s="111">
        <f>ABS(RIGHT(C130,2))</f>
        <v>48</v>
      </c>
      <c r="F130" s="112">
        <f>TIME(0,D130,E130)</f>
        <v>0.04083333333333333</v>
      </c>
    </row>
    <row r="131" spans="1:6" ht="12.75">
      <c r="A131" s="117">
        <v>2.4506944444444443</v>
      </c>
      <c r="B131" s="109" t="str">
        <f>TEXT(A131,"[hh]:mm:ss,00")</f>
        <v>58:49:00,00</v>
      </c>
      <c r="C131" s="110" t="str">
        <f>LEFT(B131,5)</f>
        <v>58:49</v>
      </c>
      <c r="D131" s="111">
        <f>ABS(LEFT(C131,2))</f>
        <v>58</v>
      </c>
      <c r="E131" s="111">
        <f>ABS(RIGHT(C131,2))</f>
        <v>49</v>
      </c>
      <c r="F131" s="112">
        <f>TIME(0,D131,E131)</f>
        <v>0.040844907407407406</v>
      </c>
    </row>
    <row r="132" spans="1:6" ht="12.75">
      <c r="A132" s="117">
        <v>2.4770833333333333</v>
      </c>
      <c r="B132" s="109" t="str">
        <f>TEXT(A132,"[hh]:mm:ss,00")</f>
        <v>59:27:00,00</v>
      </c>
      <c r="C132" s="110" t="str">
        <f>LEFT(B132,5)</f>
        <v>59:27</v>
      </c>
      <c r="D132" s="111">
        <f>ABS(LEFT(C132,2))</f>
        <v>59</v>
      </c>
      <c r="E132" s="111">
        <f>ABS(RIGHT(C132,2))</f>
        <v>27</v>
      </c>
      <c r="F132" s="112">
        <f>TIME(0,D132,E132)</f>
        <v>0.04128472222222222</v>
      </c>
    </row>
    <row r="133" spans="1:6" ht="12.75">
      <c r="A133" s="117">
        <v>2.495138888888889</v>
      </c>
      <c r="B133" s="109" t="str">
        <f>TEXT(A133,"[hh]:mm:ss,00")</f>
        <v>59:53:00,00</v>
      </c>
      <c r="C133" s="110" t="str">
        <f>LEFT(B133,5)</f>
        <v>59:53</v>
      </c>
      <c r="D133" s="111">
        <f>ABS(LEFT(C133,2))</f>
        <v>59</v>
      </c>
      <c r="E133" s="111">
        <f>ABS(RIGHT(C133,2))</f>
        <v>53</v>
      </c>
      <c r="F133" s="112">
        <f>TIME(0,D133,E133)</f>
        <v>0.04158564814814815</v>
      </c>
    </row>
    <row r="134" spans="1:6" ht="12.75">
      <c r="A134" s="117">
        <v>2.4972222222222222</v>
      </c>
      <c r="B134" s="109" t="str">
        <f>TEXT(A134,"[hh]:mm:ss,00")</f>
        <v>59:56:00,00</v>
      </c>
      <c r="C134" s="110" t="str">
        <f>LEFT(B134,5)</f>
        <v>59:56</v>
      </c>
      <c r="D134" s="111">
        <f>ABS(LEFT(C134,2))</f>
        <v>59</v>
      </c>
      <c r="E134" s="111">
        <f>ABS(RIGHT(C134,2))</f>
        <v>56</v>
      </c>
      <c r="F134" s="112">
        <f>TIME(0,D134,E134)</f>
        <v>0.04162037037037037</v>
      </c>
    </row>
    <row r="135" spans="1:6" ht="12.75">
      <c r="A135" s="117">
        <v>2.509027777777778</v>
      </c>
      <c r="B135" s="109" t="str">
        <f>TEXT(A135,"[hh]:mm:ss,00")</f>
        <v>60:13:00,00</v>
      </c>
      <c r="C135" s="110" t="str">
        <f>LEFT(B135,5)</f>
        <v>60:13</v>
      </c>
      <c r="D135" s="111">
        <f>ABS(LEFT(C135,2))</f>
        <v>60</v>
      </c>
      <c r="E135" s="111">
        <f>ABS(RIGHT(C135,2))</f>
        <v>13</v>
      </c>
      <c r="F135" s="112">
        <f>TIME(0,D135,E135)</f>
        <v>0.04181712962962963</v>
      </c>
    </row>
    <row r="136" spans="1:6" ht="12.75">
      <c r="A136" s="117">
        <v>2.607638888888889</v>
      </c>
      <c r="B136" s="109" t="str">
        <f>TEXT(A136,"[hh]:mm:ss,00")</f>
        <v>62:35:00,00</v>
      </c>
      <c r="C136" s="110" t="str">
        <f>LEFT(B136,5)</f>
        <v>62:35</v>
      </c>
      <c r="D136" s="111">
        <f>ABS(LEFT(C136,2))</f>
        <v>62</v>
      </c>
      <c r="E136" s="111">
        <f>ABS(RIGHT(C136,2))</f>
        <v>35</v>
      </c>
      <c r="F136" s="112">
        <f>TIME(0,D136,E136)</f>
        <v>0.04346064814814815</v>
      </c>
    </row>
    <row r="137" spans="1:6" ht="12.75">
      <c r="A137" s="117">
        <v>2.665277777777778</v>
      </c>
      <c r="B137" s="109" t="str">
        <f>TEXT(A137,"[hh]:mm:ss,00")</f>
        <v>63:58:00,00</v>
      </c>
      <c r="C137" s="110" t="str">
        <f>LEFT(B137,5)</f>
        <v>63:58</v>
      </c>
      <c r="D137" s="111">
        <f>ABS(LEFT(C137,2))</f>
        <v>63</v>
      </c>
      <c r="E137" s="111">
        <f>ABS(RIGHT(C137,2))</f>
        <v>58</v>
      </c>
      <c r="F137" s="112">
        <f>TIME(0,D137,E137)</f>
        <v>0.0444212962962963</v>
      </c>
    </row>
    <row r="138" spans="1:6" ht="12.75">
      <c r="A138" s="117">
        <v>2.6930555555555555</v>
      </c>
      <c r="B138" s="109" t="str">
        <f>TEXT(A138,"[hh]:mm:ss,00")</f>
        <v>64:38:00,00</v>
      </c>
      <c r="C138" s="110" t="str">
        <f>LEFT(B138,5)</f>
        <v>64:38</v>
      </c>
      <c r="D138" s="111">
        <f>ABS(LEFT(C138,2))</f>
        <v>64</v>
      </c>
      <c r="E138" s="111">
        <f>ABS(RIGHT(C138,2))</f>
        <v>38</v>
      </c>
      <c r="F138" s="112">
        <f>TIME(0,D138,E138)</f>
        <v>0.04488425925925926</v>
      </c>
    </row>
    <row r="139" spans="1:6" ht="12.75">
      <c r="A139" s="117">
        <v>2.7083333333333335</v>
      </c>
      <c r="B139" s="109" t="str">
        <f>TEXT(A139,"[hh]:mm:ss,00")</f>
        <v>65:00:00,00</v>
      </c>
      <c r="C139" s="110" t="str">
        <f>LEFT(B139,5)</f>
        <v>65:00</v>
      </c>
      <c r="D139" s="111">
        <f>ABS(LEFT(C139,2))</f>
        <v>65</v>
      </c>
      <c r="E139" s="111">
        <f>ABS(RIGHT(C139,2))</f>
        <v>0</v>
      </c>
      <c r="F139" s="112">
        <f>TIME(0,D139,E139)</f>
        <v>0.04513888888888889</v>
      </c>
    </row>
    <row r="140" spans="1:6" ht="12.75">
      <c r="A140" s="117">
        <v>2.767361111111111</v>
      </c>
      <c r="B140" s="109" t="str">
        <f>TEXT(A140,"[hh]:mm:ss,00")</f>
        <v>66:25:00,00</v>
      </c>
      <c r="C140" s="110" t="str">
        <f>LEFT(B140,5)</f>
        <v>66:25</v>
      </c>
      <c r="D140" s="111">
        <f>ABS(LEFT(C140,2))</f>
        <v>66</v>
      </c>
      <c r="E140" s="111">
        <f>ABS(RIGHT(C140,2))</f>
        <v>25</v>
      </c>
      <c r="F140" s="112">
        <f>TIME(0,D140,E140)</f>
        <v>0.04612268518518518</v>
      </c>
    </row>
    <row r="141" spans="1:6" ht="12.75">
      <c r="A141" s="117">
        <v>2.7930555555555556</v>
      </c>
      <c r="B141" s="109" t="str">
        <f>TEXT(A141,"[hh]:mm:ss,00")</f>
        <v>67:02:00,00</v>
      </c>
      <c r="C141" s="110" t="str">
        <f>LEFT(B141,5)</f>
        <v>67:02</v>
      </c>
      <c r="D141" s="111">
        <f>ABS(LEFT(C141,2))</f>
        <v>67</v>
      </c>
      <c r="E141" s="111">
        <f>ABS(RIGHT(C141,2))</f>
        <v>2</v>
      </c>
      <c r="F141" s="112">
        <f>TIME(0,D141,E141)</f>
        <v>0.046550925925925926</v>
      </c>
    </row>
    <row r="142" spans="1:6" ht="12.75">
      <c r="A142" s="117">
        <v>2.8069444444444445</v>
      </c>
      <c r="B142" s="109" t="str">
        <f>TEXT(A142,"[hh]:mm:ss,00")</f>
        <v>67:22:00,00</v>
      </c>
      <c r="C142" s="110" t="str">
        <f>LEFT(B142,5)</f>
        <v>67:22</v>
      </c>
      <c r="D142" s="111">
        <f>ABS(LEFT(C142,2))</f>
        <v>67</v>
      </c>
      <c r="E142" s="111">
        <f>ABS(RIGHT(C142,2))</f>
        <v>22</v>
      </c>
      <c r="F142" s="112">
        <f>TIME(0,D142,E142)</f>
        <v>0.046782407407407404</v>
      </c>
    </row>
    <row r="143" spans="1:6" ht="12.75">
      <c r="A143" s="117">
        <v>2.811111111111111</v>
      </c>
      <c r="B143" s="109" t="str">
        <f>TEXT(A143,"[hh]:mm:ss,00")</f>
        <v>67:28:00,00</v>
      </c>
      <c r="C143" s="110" t="str">
        <f>LEFT(B143,5)</f>
        <v>67:28</v>
      </c>
      <c r="D143" s="111">
        <f>ABS(LEFT(C143,2))</f>
        <v>67</v>
      </c>
      <c r="E143" s="111">
        <f>ABS(RIGHT(C143,2))</f>
        <v>28</v>
      </c>
      <c r="F143" s="112">
        <f>TIME(0,D143,E143)</f>
        <v>0.04685185185185185</v>
      </c>
    </row>
    <row r="144" spans="1:6" ht="12.75">
      <c r="A144" s="117">
        <v>2.8118055555555554</v>
      </c>
      <c r="B144" s="109" t="str">
        <f>TEXT(A144,"[hh]:mm:ss,00")</f>
        <v>67:29:00,00</v>
      </c>
      <c r="C144" s="110" t="str">
        <f>LEFT(B144,5)</f>
        <v>67:29</v>
      </c>
      <c r="D144" s="111">
        <f>ABS(LEFT(C144,2))</f>
        <v>67</v>
      </c>
      <c r="E144" s="111">
        <f>ABS(RIGHT(C144,2))</f>
        <v>29</v>
      </c>
      <c r="F144" s="112">
        <f>TIME(0,D144,E144)</f>
        <v>0.046863425925925926</v>
      </c>
    </row>
    <row r="145" spans="1:6" ht="12.75">
      <c r="A145" s="117">
        <v>2.813888888888889</v>
      </c>
      <c r="B145" s="109" t="str">
        <f>TEXT(A145,"[hh]:mm:ss,00")</f>
        <v>67:32:00,00</v>
      </c>
      <c r="C145" s="110" t="str">
        <f>LEFT(B145,5)</f>
        <v>67:32</v>
      </c>
      <c r="D145" s="111">
        <f>ABS(LEFT(C145,2))</f>
        <v>67</v>
      </c>
      <c r="E145" s="111">
        <f>ABS(RIGHT(C145,2))</f>
        <v>32</v>
      </c>
      <c r="F145" s="112">
        <f>TIME(0,D145,E145)</f>
        <v>0.04689814814814815</v>
      </c>
    </row>
    <row r="146" spans="1:6" ht="12.75">
      <c r="A146" s="117">
        <v>2.8194444444444446</v>
      </c>
      <c r="B146" s="109" t="str">
        <f>TEXT(A146,"[hh]:mm:ss,00")</f>
        <v>67:40:00,00</v>
      </c>
      <c r="C146" s="110" t="str">
        <f>LEFT(B146,5)</f>
        <v>67:40</v>
      </c>
      <c r="D146" s="111">
        <f>ABS(LEFT(C146,2))</f>
        <v>67</v>
      </c>
      <c r="E146" s="111">
        <f>ABS(RIGHT(C146,2))</f>
        <v>40</v>
      </c>
      <c r="F146" s="112">
        <f>TIME(0,D146,E146)</f>
        <v>0.04699074074074074</v>
      </c>
    </row>
    <row r="147" spans="1:6" ht="12.75">
      <c r="A147" s="117">
        <v>3.24375</v>
      </c>
      <c r="B147" s="109" t="str">
        <f>TEXT(A147,"[hh]:mm:ss,00")</f>
        <v>77:51:00,00</v>
      </c>
      <c r="C147" s="110" t="str">
        <f>LEFT(B147,5)</f>
        <v>77:51</v>
      </c>
      <c r="D147" s="111">
        <f>ABS(LEFT(C147,2))</f>
        <v>77</v>
      </c>
      <c r="E147" s="111">
        <f>ABS(RIGHT(C147,2))</f>
        <v>51</v>
      </c>
      <c r="F147" s="112">
        <f>TIME(0,D147,E147)</f>
        <v>0.0540625</v>
      </c>
    </row>
    <row r="148" spans="1:6" ht="12.75">
      <c r="A148" s="117">
        <v>3.345138888888889</v>
      </c>
      <c r="B148" s="109" t="str">
        <f>TEXT(A148,"[hh]:mm:ss,00")</f>
        <v>80:17:00,00</v>
      </c>
      <c r="C148" s="110" t="str">
        <f>LEFT(B148,5)</f>
        <v>80:17</v>
      </c>
      <c r="D148" s="111">
        <f>ABS(LEFT(C148,2))</f>
        <v>80</v>
      </c>
      <c r="E148" s="111">
        <f>ABS(RIGHT(C148,2))</f>
        <v>17</v>
      </c>
      <c r="F148" s="112">
        <f>TIME(0,D148,E148)</f>
        <v>0.05575231481481482</v>
      </c>
    </row>
    <row r="149" spans="1:6" ht="12.75">
      <c r="A149" s="117" t="s">
        <v>252</v>
      </c>
      <c r="B149" s="109" t="str">
        <f>TEXT(A149,"[hh]:mm:ss,00")</f>
        <v>DNF</v>
      </c>
      <c r="C149" s="110" t="str">
        <f>LEFT(B149,5)</f>
        <v>DNF</v>
      </c>
      <c r="D149" s="111" t="e">
        <f>ABS(LEFT(C149,2))</f>
        <v>#VALUE!</v>
      </c>
      <c r="E149" s="111" t="e">
        <f>ABS(RIGHT(C149,2))</f>
        <v>#VALUE!</v>
      </c>
      <c r="F149" s="112">
        <f>TIME(0,D149,E149)</f>
        <v>0</v>
      </c>
    </row>
    <row r="150" spans="1:6" ht="12.75">
      <c r="A150" s="117" t="s">
        <v>252</v>
      </c>
      <c r="B150" s="109" t="str">
        <f>TEXT(A150,"[hh]:mm:ss,00")</f>
        <v>DNF</v>
      </c>
      <c r="C150" s="110" t="str">
        <f>LEFT(B150,5)</f>
        <v>DNF</v>
      </c>
      <c r="D150" s="111" t="e">
        <f>ABS(LEFT(C150,2))</f>
        <v>#VALUE!</v>
      </c>
      <c r="E150" s="111" t="e">
        <f>ABS(RIGHT(C150,2))</f>
        <v>#VALUE!</v>
      </c>
      <c r="F150" s="112">
        <f>TIME(0,D150,E150)</f>
        <v>0</v>
      </c>
    </row>
    <row r="151" spans="1:6" ht="12.75">
      <c r="A151" s="117" t="s">
        <v>252</v>
      </c>
      <c r="B151" s="109" t="str">
        <f>TEXT(A151,"[hh]:mm:ss,00")</f>
        <v>DNF</v>
      </c>
      <c r="C151" s="110" t="str">
        <f>LEFT(B151,5)</f>
        <v>DNF</v>
      </c>
      <c r="D151" s="111" t="e">
        <f>ABS(LEFT(C151,2))</f>
        <v>#VALUE!</v>
      </c>
      <c r="E151" s="111" t="e">
        <f>ABS(RIGHT(C151,2))</f>
        <v>#VALUE!</v>
      </c>
      <c r="F151" s="112">
        <f>TIME(0,D151,E151)</f>
        <v>0</v>
      </c>
    </row>
    <row r="152" spans="1:6" ht="12.75">
      <c r="A152" s="117" t="s">
        <v>252</v>
      </c>
      <c r="B152" s="109" t="str">
        <f>TEXT(A152,"[hh]:mm:ss,00")</f>
        <v>DNF</v>
      </c>
      <c r="C152" s="110" t="str">
        <f>LEFT(B152,5)</f>
        <v>DNF</v>
      </c>
      <c r="D152" s="111" t="e">
        <f>ABS(LEFT(C152,2))</f>
        <v>#VALUE!</v>
      </c>
      <c r="E152" s="111" t="e">
        <f>ABS(RIGHT(C152,2))</f>
        <v>#VALUE!</v>
      </c>
      <c r="F152" s="112">
        <f>TIME(0,D152,E152)</f>
        <v>0</v>
      </c>
    </row>
    <row r="153" spans="1:6" ht="12.75">
      <c r="A153" s="117" t="s">
        <v>252</v>
      </c>
      <c r="B153" s="109" t="str">
        <f>TEXT(A153,"[hh]:mm:ss,00")</f>
        <v>DNF</v>
      </c>
      <c r="C153" s="110" t="str">
        <f>LEFT(B153,5)</f>
        <v>DNF</v>
      </c>
      <c r="D153" s="111" t="e">
        <f>ABS(LEFT(C153,2))</f>
        <v>#VALUE!</v>
      </c>
      <c r="E153" s="111" t="e">
        <f>ABS(RIGHT(C153,2))</f>
        <v>#VALUE!</v>
      </c>
      <c r="F153" s="112">
        <f>TIME(0,D153,E153)</f>
        <v>0</v>
      </c>
    </row>
    <row r="154" spans="1:6" ht="12.75">
      <c r="A154" s="117" t="s">
        <v>252</v>
      </c>
      <c r="B154" s="109" t="str">
        <f>TEXT(A154,"[hh]:mm:ss,00")</f>
        <v>DNF</v>
      </c>
      <c r="C154" s="110" t="str">
        <f>LEFT(B154,5)</f>
        <v>DNF</v>
      </c>
      <c r="D154" s="111" t="e">
        <f>ABS(LEFT(C154,2))</f>
        <v>#VALUE!</v>
      </c>
      <c r="E154" s="111" t="e">
        <f>ABS(RIGHT(C154,2))</f>
        <v>#VALUE!</v>
      </c>
      <c r="F154" s="112">
        <f>TIME(0,D154,E154)</f>
        <v>0</v>
      </c>
    </row>
    <row r="155" spans="1:6" ht="12.75">
      <c r="A155" s="117" t="s">
        <v>252</v>
      </c>
      <c r="B155" s="109" t="str">
        <f>TEXT(A155,"[hh]:mm:ss,00")</f>
        <v>DNF</v>
      </c>
      <c r="C155" s="110" t="str">
        <f>LEFT(B155,5)</f>
        <v>DNF</v>
      </c>
      <c r="D155" s="111" t="e">
        <f>ABS(LEFT(C155,2))</f>
        <v>#VALUE!</v>
      </c>
      <c r="E155" s="111" t="e">
        <f>ABS(RIGHT(C155,2))</f>
        <v>#VALUE!</v>
      </c>
      <c r="F155" s="112">
        <f>TIME(0,D155,E155)</f>
        <v>0</v>
      </c>
    </row>
    <row r="156" spans="1:6" ht="12.75">
      <c r="A156" s="117" t="s">
        <v>252</v>
      </c>
      <c r="B156" s="109" t="str">
        <f>TEXT(A156,"[hh]:mm:ss,00")</f>
        <v>DNF</v>
      </c>
      <c r="C156" s="110" t="str">
        <f>LEFT(B156,5)</f>
        <v>DNF</v>
      </c>
      <c r="D156" s="111" t="e">
        <f>ABS(LEFT(C156,2))</f>
        <v>#VALUE!</v>
      </c>
      <c r="E156" s="111" t="e">
        <f>ABS(RIGHT(C156,2))</f>
        <v>#VALUE!</v>
      </c>
      <c r="F156" s="112">
        <f>TIME(0,D156,E156)</f>
        <v>0</v>
      </c>
    </row>
    <row r="157" spans="1:6" ht="12.75">
      <c r="A157" s="118" t="s">
        <v>727</v>
      </c>
      <c r="B157" s="109" t="str">
        <f>TEXT(A157,"[hh]:mm:ss,00")</f>
        <v>27.26</v>
      </c>
      <c r="C157" s="110" t="str">
        <f>LEFT(B157,5)</f>
        <v>27.26</v>
      </c>
      <c r="D157" s="111">
        <f>ABS(LEFT(C157,2))</f>
        <v>27</v>
      </c>
      <c r="E157" s="111">
        <f>ABS(RIGHT(C157,2))</f>
        <v>26</v>
      </c>
      <c r="F157" s="112">
        <f>TIME(0,D157,E157)</f>
        <v>0.019050925925925926</v>
      </c>
    </row>
    <row r="158" spans="1:6" ht="12.75">
      <c r="A158" s="119" t="s">
        <v>728</v>
      </c>
      <c r="B158" s="109" t="str">
        <f>TEXT(A158,"[hh]:mm:ss,00")</f>
        <v>27.43</v>
      </c>
      <c r="C158" s="110" t="str">
        <f>LEFT(B158,5)</f>
        <v>27.43</v>
      </c>
      <c r="D158" s="111">
        <f>ABS(LEFT(C158,2))</f>
        <v>27</v>
      </c>
      <c r="E158" s="111">
        <f>ABS(RIGHT(C158,2))</f>
        <v>43</v>
      </c>
      <c r="F158" s="112">
        <f>TIME(0,D158,E158)</f>
        <v>0.019247685185185184</v>
      </c>
    </row>
    <row r="159" spans="1:6" ht="12.75">
      <c r="A159" s="119" t="s">
        <v>729</v>
      </c>
      <c r="B159" s="109" t="str">
        <f>TEXT(A159,"[hh]:mm:ss,00")</f>
        <v>28.17</v>
      </c>
      <c r="C159" s="110" t="str">
        <f>LEFT(B159,5)</f>
        <v>28.17</v>
      </c>
      <c r="D159" s="111">
        <f>ABS(LEFT(C159,2))</f>
        <v>28</v>
      </c>
      <c r="E159" s="111">
        <f>ABS(RIGHT(C159,2))</f>
        <v>17</v>
      </c>
      <c r="F159" s="112">
        <f>TIME(0,D159,E159)</f>
        <v>0.019641203703703702</v>
      </c>
    </row>
    <row r="160" spans="1:6" ht="12.75">
      <c r="A160" s="119" t="s">
        <v>730</v>
      </c>
      <c r="B160" s="109" t="str">
        <f>TEXT(A160,"[hh]:mm:ss,00")</f>
        <v>28.29</v>
      </c>
      <c r="C160" s="110" t="str">
        <f>LEFT(B160,5)</f>
        <v>28.29</v>
      </c>
      <c r="D160" s="111">
        <f>ABS(LEFT(C160,2))</f>
        <v>28</v>
      </c>
      <c r="E160" s="111">
        <f>ABS(RIGHT(C160,2))</f>
        <v>29</v>
      </c>
      <c r="F160" s="112">
        <f>TIME(0,D160,E160)</f>
        <v>0.019780092592592592</v>
      </c>
    </row>
    <row r="161" spans="1:6" ht="12.75">
      <c r="A161" s="119" t="s">
        <v>731</v>
      </c>
      <c r="B161" s="109" t="str">
        <f>TEXT(A161,"[hh]:mm:ss,00")</f>
        <v>28.58</v>
      </c>
      <c r="C161" s="110" t="str">
        <f>LEFT(B161,5)</f>
        <v>28.58</v>
      </c>
      <c r="D161" s="111">
        <f>ABS(LEFT(C161,2))</f>
        <v>28</v>
      </c>
      <c r="E161" s="111">
        <f>ABS(RIGHT(C161,2))</f>
        <v>58</v>
      </c>
      <c r="F161" s="112">
        <f>TIME(0,D161,E161)</f>
        <v>0.02011574074074074</v>
      </c>
    </row>
    <row r="162" spans="1:6" ht="12.75">
      <c r="A162" s="119" t="s">
        <v>732</v>
      </c>
      <c r="B162" s="109" t="str">
        <f>TEXT(A162,"[hh]:mm:ss,00")</f>
        <v>29.00</v>
      </c>
      <c r="C162" s="110" t="str">
        <f>LEFT(B162,5)</f>
        <v>29.00</v>
      </c>
      <c r="D162" s="111">
        <f>ABS(LEFT(C162,2))</f>
        <v>29</v>
      </c>
      <c r="E162" s="111">
        <f>ABS(RIGHT(C162,2))</f>
        <v>0</v>
      </c>
      <c r="F162" s="112">
        <f>TIME(0,D162,E162)</f>
        <v>0.02013888888888889</v>
      </c>
    </row>
    <row r="163" spans="1:6" ht="12.75">
      <c r="A163" s="119" t="s">
        <v>733</v>
      </c>
      <c r="B163" s="109" t="str">
        <f>TEXT(A163,"[hh]:mm:ss,00")</f>
        <v>29.44</v>
      </c>
      <c r="C163" s="110" t="str">
        <f>LEFT(B163,5)</f>
        <v>29.44</v>
      </c>
      <c r="D163" s="111">
        <f>ABS(LEFT(C163,2))</f>
        <v>29</v>
      </c>
      <c r="E163" s="111">
        <f>ABS(RIGHT(C163,2))</f>
        <v>44</v>
      </c>
      <c r="F163" s="112">
        <f>TIME(0,D163,E163)</f>
        <v>0.020648148148148148</v>
      </c>
    </row>
    <row r="164" spans="1:6" ht="12.75">
      <c r="A164" s="119" t="s">
        <v>734</v>
      </c>
      <c r="B164" s="109" t="str">
        <f>TEXT(A164,"[hh]:mm:ss,00")</f>
        <v>29.56</v>
      </c>
      <c r="C164" s="110" t="str">
        <f>LEFT(B164,5)</f>
        <v>29.56</v>
      </c>
      <c r="D164" s="111">
        <f>ABS(LEFT(C164,2))</f>
        <v>29</v>
      </c>
      <c r="E164" s="111">
        <f>ABS(RIGHT(C164,2))</f>
        <v>56</v>
      </c>
      <c r="F164" s="112">
        <f>TIME(0,D164,E164)</f>
        <v>0.020787037037037038</v>
      </c>
    </row>
    <row r="165" spans="1:6" ht="12.75">
      <c r="A165" s="119" t="s">
        <v>735</v>
      </c>
      <c r="B165" s="109" t="str">
        <f>TEXT(A165,"[hh]:mm:ss,00")</f>
        <v>30.13</v>
      </c>
      <c r="C165" s="110" t="str">
        <f>LEFT(B165,5)</f>
        <v>30.13</v>
      </c>
      <c r="D165" s="111">
        <f>ABS(LEFT(C165,2))</f>
        <v>30</v>
      </c>
      <c r="E165" s="111">
        <f>ABS(RIGHT(C165,2))</f>
        <v>13</v>
      </c>
      <c r="F165" s="112">
        <f>TIME(0,D165,E165)</f>
        <v>0.020983796296296296</v>
      </c>
    </row>
    <row r="166" spans="1:6" ht="12.75">
      <c r="A166" s="119" t="s">
        <v>736</v>
      </c>
      <c r="B166" s="109" t="str">
        <f>TEXT(A166,"[hh]:mm:ss,00")</f>
        <v>30.44</v>
      </c>
      <c r="C166" s="110" t="str">
        <f>LEFT(B166,5)</f>
        <v>30.44</v>
      </c>
      <c r="D166" s="111">
        <f>ABS(LEFT(C166,2))</f>
        <v>30</v>
      </c>
      <c r="E166" s="111">
        <f>ABS(RIGHT(C166,2))</f>
        <v>44</v>
      </c>
      <c r="F166" s="112">
        <f>TIME(0,D166,E166)</f>
        <v>0.021342592592592594</v>
      </c>
    </row>
    <row r="167" spans="1:6" ht="12.75">
      <c r="A167" s="119" t="s">
        <v>737</v>
      </c>
      <c r="B167" s="109" t="str">
        <f>TEXT(A167,"[hh]:mm:ss,00")</f>
        <v>31.21</v>
      </c>
      <c r="C167" s="110" t="str">
        <f>LEFT(B167,5)</f>
        <v>31.21</v>
      </c>
      <c r="D167" s="111">
        <f>ABS(LEFT(C167,2))</f>
        <v>31</v>
      </c>
      <c r="E167" s="111">
        <f>ABS(RIGHT(C167,2))</f>
        <v>21</v>
      </c>
      <c r="F167" s="112">
        <f>TIME(0,D167,E167)</f>
        <v>0.021770833333333333</v>
      </c>
    </row>
    <row r="168" spans="1:6" ht="12.75">
      <c r="A168" s="119" t="s">
        <v>738</v>
      </c>
      <c r="B168" s="109" t="str">
        <f>TEXT(A168,"[hh]:mm:ss,00")</f>
        <v>31.50</v>
      </c>
      <c r="C168" s="110" t="str">
        <f>LEFT(B168,5)</f>
        <v>31.50</v>
      </c>
      <c r="D168" s="111">
        <f>ABS(LEFT(C168,2))</f>
        <v>31</v>
      </c>
      <c r="E168" s="111">
        <f>ABS(RIGHT(C168,2))</f>
        <v>50</v>
      </c>
      <c r="F168" s="112">
        <f>TIME(0,D168,E168)</f>
        <v>0.02210648148148148</v>
      </c>
    </row>
    <row r="169" spans="1:6" ht="12.75">
      <c r="A169" s="119" t="s">
        <v>739</v>
      </c>
      <c r="B169" s="109" t="str">
        <f>TEXT(A169,"[hh]:mm:ss,00")</f>
        <v>32.13</v>
      </c>
      <c r="C169" s="110" t="str">
        <f>LEFT(B169,5)</f>
        <v>32.13</v>
      </c>
      <c r="D169" s="111">
        <f>ABS(LEFT(C169,2))</f>
        <v>32</v>
      </c>
      <c r="E169" s="111">
        <f>ABS(RIGHT(C169,2))</f>
        <v>13</v>
      </c>
      <c r="F169" s="112">
        <f>TIME(0,D169,E169)</f>
        <v>0.022372685185185186</v>
      </c>
    </row>
    <row r="170" spans="1:6" ht="12.75">
      <c r="A170" s="119" t="s">
        <v>740</v>
      </c>
      <c r="B170" s="109" t="str">
        <f>TEXT(A170,"[hh]:mm:ss,00")</f>
        <v>32.16</v>
      </c>
      <c r="C170" s="110" t="str">
        <f>LEFT(B170,5)</f>
        <v>32.16</v>
      </c>
      <c r="D170" s="111">
        <f>ABS(LEFT(C170,2))</f>
        <v>32</v>
      </c>
      <c r="E170" s="111">
        <f>ABS(RIGHT(C170,2))</f>
        <v>16</v>
      </c>
      <c r="F170" s="112">
        <f>TIME(0,D170,E170)</f>
        <v>0.022407407407407407</v>
      </c>
    </row>
    <row r="171" spans="1:6" ht="12.75">
      <c r="A171" s="119" t="s">
        <v>741</v>
      </c>
      <c r="B171" s="109" t="str">
        <f>TEXT(A171,"[hh]:mm:ss,00")</f>
        <v>32.21</v>
      </c>
      <c r="C171" s="110" t="str">
        <f>LEFT(B171,5)</f>
        <v>32.21</v>
      </c>
      <c r="D171" s="111">
        <f>ABS(LEFT(C171,2))</f>
        <v>32</v>
      </c>
      <c r="E171" s="111">
        <f>ABS(RIGHT(C171,2))</f>
        <v>21</v>
      </c>
      <c r="F171" s="112">
        <f>TIME(0,D171,E171)</f>
        <v>0.02246527777777778</v>
      </c>
    </row>
    <row r="172" spans="1:6" ht="12.75">
      <c r="A172" s="119" t="s">
        <v>742</v>
      </c>
      <c r="B172" s="109" t="str">
        <f>TEXT(A172,"[hh]:mm:ss,00")</f>
        <v>32.51</v>
      </c>
      <c r="C172" s="110" t="str">
        <f>LEFT(B172,5)</f>
        <v>32.51</v>
      </c>
      <c r="D172" s="111">
        <f>ABS(LEFT(C172,2))</f>
        <v>32</v>
      </c>
      <c r="E172" s="111">
        <f>ABS(RIGHT(C172,2))</f>
        <v>51</v>
      </c>
      <c r="F172" s="112">
        <f>TIME(0,D172,E172)</f>
        <v>0.0228125</v>
      </c>
    </row>
    <row r="173" spans="1:6" ht="12.75">
      <c r="A173" s="119" t="s">
        <v>743</v>
      </c>
      <c r="B173" s="109" t="str">
        <f>TEXT(A173,"[hh]:mm:ss,00")</f>
        <v>33.04</v>
      </c>
      <c r="C173" s="110" t="str">
        <f>LEFT(B173,5)</f>
        <v>33.04</v>
      </c>
      <c r="D173" s="111">
        <f>ABS(LEFT(C173,2))</f>
        <v>33</v>
      </c>
      <c r="E173" s="111">
        <f>ABS(RIGHT(C173,2))</f>
        <v>4</v>
      </c>
      <c r="F173" s="112">
        <f>TIME(0,D173,E173)</f>
        <v>0.022962962962962963</v>
      </c>
    </row>
    <row r="174" spans="1:6" ht="12.75">
      <c r="A174" s="119" t="s">
        <v>744</v>
      </c>
      <c r="B174" s="109" t="str">
        <f>TEXT(A174,"[hh]:mm:ss,00")</f>
        <v>33.22</v>
      </c>
      <c r="C174" s="110" t="str">
        <f>LEFT(B174,5)</f>
        <v>33.22</v>
      </c>
      <c r="D174" s="111">
        <f>ABS(LEFT(C174,2))</f>
        <v>33</v>
      </c>
      <c r="E174" s="111">
        <f>ABS(RIGHT(C174,2))</f>
        <v>22</v>
      </c>
      <c r="F174" s="112">
        <f>TIME(0,D174,E174)</f>
        <v>0.023171296296296297</v>
      </c>
    </row>
    <row r="175" spans="1:6" ht="12.75">
      <c r="A175" s="119" t="s">
        <v>745</v>
      </c>
      <c r="B175" s="109" t="str">
        <f>TEXT(A175,"[hh]:mm:ss,00")</f>
        <v>33.34</v>
      </c>
      <c r="C175" s="110" t="str">
        <f>LEFT(B175,5)</f>
        <v>33.34</v>
      </c>
      <c r="D175" s="111">
        <f>ABS(LEFT(C175,2))</f>
        <v>33</v>
      </c>
      <c r="E175" s="111">
        <f>ABS(RIGHT(C175,2))</f>
        <v>34</v>
      </c>
      <c r="F175" s="112">
        <f>TIME(0,D175,E175)</f>
        <v>0.023310185185185184</v>
      </c>
    </row>
    <row r="176" spans="1:6" ht="12.75">
      <c r="A176" s="119" t="s">
        <v>746</v>
      </c>
      <c r="B176" s="109" t="str">
        <f>TEXT(A176,"[hh]:mm:ss,00")</f>
        <v>33.43</v>
      </c>
      <c r="C176" s="110" t="str">
        <f>LEFT(B176,5)</f>
        <v>33.43</v>
      </c>
      <c r="D176" s="111">
        <f>ABS(LEFT(C176,2))</f>
        <v>33</v>
      </c>
      <c r="E176" s="111">
        <f>ABS(RIGHT(C176,2))</f>
        <v>43</v>
      </c>
      <c r="F176" s="112">
        <f>TIME(0,D176,E176)</f>
        <v>0.023414351851851853</v>
      </c>
    </row>
    <row r="177" spans="1:6" ht="12.75">
      <c r="A177" s="119" t="s">
        <v>747</v>
      </c>
      <c r="B177" s="109" t="str">
        <f>TEXT(A177,"[hh]:mm:ss,00")</f>
        <v>33.52</v>
      </c>
      <c r="C177" s="110" t="str">
        <f>LEFT(B177,5)</f>
        <v>33.52</v>
      </c>
      <c r="D177" s="111">
        <f>ABS(LEFT(C177,2))</f>
        <v>33</v>
      </c>
      <c r="E177" s="111">
        <f>ABS(RIGHT(C177,2))</f>
        <v>52</v>
      </c>
      <c r="F177" s="112">
        <f>TIME(0,D177,E177)</f>
        <v>0.02351851851851852</v>
      </c>
    </row>
    <row r="178" spans="1:6" ht="12.75">
      <c r="A178" s="119" t="s">
        <v>748</v>
      </c>
      <c r="B178" s="109" t="str">
        <f>TEXT(A178,"[hh]:mm:ss,00")</f>
        <v>34.05</v>
      </c>
      <c r="C178" s="110" t="str">
        <f>LEFT(B178,5)</f>
        <v>34.05</v>
      </c>
      <c r="D178" s="111">
        <f>ABS(LEFT(C178,2))</f>
        <v>34</v>
      </c>
      <c r="E178" s="111">
        <f>ABS(RIGHT(C178,2))</f>
        <v>5</v>
      </c>
      <c r="F178" s="112">
        <f>TIME(0,D178,E178)</f>
        <v>0.023668981481481482</v>
      </c>
    </row>
    <row r="179" spans="1:6" ht="12.75">
      <c r="A179" s="119" t="s">
        <v>749</v>
      </c>
      <c r="B179" s="109" t="str">
        <f>TEXT(A179,"[hh]:mm:ss,00")</f>
        <v>34.09</v>
      </c>
      <c r="C179" s="110" t="str">
        <f>LEFT(B179,5)</f>
        <v>34.09</v>
      </c>
      <c r="D179" s="111">
        <f>ABS(LEFT(C179,2))</f>
        <v>34</v>
      </c>
      <c r="E179" s="111">
        <f>ABS(RIGHT(C179,2))</f>
        <v>9</v>
      </c>
      <c r="F179" s="112">
        <f>TIME(0,D179,E179)</f>
        <v>0.023715277777777776</v>
      </c>
    </row>
    <row r="180" spans="1:6" ht="12.75">
      <c r="A180" s="119" t="s">
        <v>750</v>
      </c>
      <c r="B180" s="109" t="str">
        <f>TEXT(A180,"[hh]:mm:ss,00")</f>
        <v>34.13</v>
      </c>
      <c r="C180" s="110" t="str">
        <f>LEFT(B180,5)</f>
        <v>34.13</v>
      </c>
      <c r="D180" s="111">
        <f>ABS(LEFT(C180,2))</f>
        <v>34</v>
      </c>
      <c r="E180" s="111">
        <f>ABS(RIGHT(C180,2))</f>
        <v>13</v>
      </c>
      <c r="F180" s="112">
        <f>TIME(0,D180,E180)</f>
        <v>0.023761574074074074</v>
      </c>
    </row>
    <row r="181" spans="1:6" ht="12.75">
      <c r="A181" s="119" t="s">
        <v>751</v>
      </c>
      <c r="B181" s="109" t="str">
        <f>TEXT(A181,"[hh]:mm:ss,00")</f>
        <v>34.16</v>
      </c>
      <c r="C181" s="110" t="str">
        <f>LEFT(B181,5)</f>
        <v>34.16</v>
      </c>
      <c r="D181" s="111">
        <f>ABS(LEFT(C181,2))</f>
        <v>34</v>
      </c>
      <c r="E181" s="111">
        <f>ABS(RIGHT(C181,2))</f>
        <v>16</v>
      </c>
      <c r="F181" s="112">
        <f>TIME(0,D181,E181)</f>
        <v>0.023796296296296298</v>
      </c>
    </row>
    <row r="182" spans="1:6" ht="12.75">
      <c r="A182" s="119" t="s">
        <v>752</v>
      </c>
      <c r="B182" s="109" t="str">
        <f>TEXT(A182,"[hh]:mm:ss,00")</f>
        <v>34.27</v>
      </c>
      <c r="C182" s="110" t="str">
        <f>LEFT(B182,5)</f>
        <v>34.27</v>
      </c>
      <c r="D182" s="111">
        <f>ABS(LEFT(C182,2))</f>
        <v>34</v>
      </c>
      <c r="E182" s="111">
        <f>ABS(RIGHT(C182,2))</f>
        <v>27</v>
      </c>
      <c r="F182" s="112">
        <f>TIME(0,D182,E182)</f>
        <v>0.02392361111111111</v>
      </c>
    </row>
    <row r="183" spans="1:6" ht="12.75">
      <c r="A183" s="119" t="s">
        <v>753</v>
      </c>
      <c r="B183" s="109" t="str">
        <f>TEXT(A183,"[hh]:mm:ss,00")</f>
        <v>34.47</v>
      </c>
      <c r="C183" s="110" t="str">
        <f>LEFT(B183,5)</f>
        <v>34.47</v>
      </c>
      <c r="D183" s="111">
        <f>ABS(LEFT(C183,2))</f>
        <v>34</v>
      </c>
      <c r="E183" s="111">
        <f>ABS(RIGHT(C183,2))</f>
        <v>47</v>
      </c>
      <c r="F183" s="112">
        <f>TIME(0,D183,E183)</f>
        <v>0.024155092592592593</v>
      </c>
    </row>
    <row r="184" spans="1:6" ht="12.75">
      <c r="A184" s="119" t="s">
        <v>754</v>
      </c>
      <c r="B184" s="109" t="str">
        <f>TEXT(A184,"[hh]:mm:ss,00")</f>
        <v>35.01</v>
      </c>
      <c r="C184" s="110" t="str">
        <f>LEFT(B184,5)</f>
        <v>35.01</v>
      </c>
      <c r="D184" s="111">
        <f>ABS(LEFT(C184,2))</f>
        <v>35</v>
      </c>
      <c r="E184" s="111">
        <f>ABS(RIGHT(C184,2))</f>
        <v>1</v>
      </c>
      <c r="F184" s="112">
        <f>TIME(0,D184,E184)</f>
        <v>0.02431712962962963</v>
      </c>
    </row>
    <row r="185" spans="1:6" ht="12.75">
      <c r="A185" s="119" t="s">
        <v>755</v>
      </c>
      <c r="B185" s="109" t="str">
        <f>TEXT(A185,"[hh]:mm:ss,00")</f>
        <v>35.18</v>
      </c>
      <c r="C185" s="110" t="str">
        <f>LEFT(B185,5)</f>
        <v>35.18</v>
      </c>
      <c r="D185" s="111">
        <f>ABS(LEFT(C185,2))</f>
        <v>35</v>
      </c>
      <c r="E185" s="111">
        <f>ABS(RIGHT(C185,2))</f>
        <v>18</v>
      </c>
      <c r="F185" s="112">
        <f>TIME(0,D185,E185)</f>
        <v>0.02451388888888889</v>
      </c>
    </row>
    <row r="186" spans="1:6" ht="12.75">
      <c r="A186" s="119" t="s">
        <v>756</v>
      </c>
      <c r="B186" s="109" t="str">
        <f>TEXT(A186,"[hh]:mm:ss,00")</f>
        <v>35.32</v>
      </c>
      <c r="C186" s="110" t="str">
        <f>LEFT(B186,5)</f>
        <v>35.32</v>
      </c>
      <c r="D186" s="111">
        <f>ABS(LEFT(C186,2))</f>
        <v>35</v>
      </c>
      <c r="E186" s="111">
        <f>ABS(RIGHT(C186,2))</f>
        <v>32</v>
      </c>
      <c r="F186" s="112">
        <f>TIME(0,D186,E186)</f>
        <v>0.024675925925925928</v>
      </c>
    </row>
    <row r="187" spans="1:6" ht="12.75">
      <c r="A187" s="119" t="s">
        <v>757</v>
      </c>
      <c r="B187" s="109" t="str">
        <f>TEXT(A187,"[hh]:mm:ss,00")</f>
        <v>35.38</v>
      </c>
      <c r="C187" s="110" t="str">
        <f>LEFT(B187,5)</f>
        <v>35.38</v>
      </c>
      <c r="D187" s="111">
        <f>ABS(LEFT(C187,2))</f>
        <v>35</v>
      </c>
      <c r="E187" s="111">
        <f>ABS(RIGHT(C187,2))</f>
        <v>38</v>
      </c>
      <c r="F187" s="112">
        <f>TIME(0,D187,E187)</f>
        <v>0.02474537037037037</v>
      </c>
    </row>
    <row r="188" spans="1:6" ht="12.75">
      <c r="A188" s="119" t="s">
        <v>758</v>
      </c>
      <c r="B188" s="109" t="str">
        <f>TEXT(A188,"[hh]:mm:ss,00")</f>
        <v>35.47</v>
      </c>
      <c r="C188" s="110" t="str">
        <f>LEFT(B188,5)</f>
        <v>35.47</v>
      </c>
      <c r="D188" s="111">
        <f>ABS(LEFT(C188,2))</f>
        <v>35</v>
      </c>
      <c r="E188" s="111">
        <f>ABS(RIGHT(C188,2))</f>
        <v>47</v>
      </c>
      <c r="F188" s="112">
        <f>TIME(0,D188,E188)</f>
        <v>0.024849537037037038</v>
      </c>
    </row>
    <row r="189" spans="1:6" ht="12.75">
      <c r="A189" s="119" t="s">
        <v>759</v>
      </c>
      <c r="B189" s="109" t="str">
        <f>TEXT(A189,"[hh]:mm:ss,00")</f>
        <v>35.52</v>
      </c>
      <c r="C189" s="110" t="str">
        <f>LEFT(B189,5)</f>
        <v>35.52</v>
      </c>
      <c r="D189" s="111">
        <f>ABS(LEFT(C189,2))</f>
        <v>35</v>
      </c>
      <c r="E189" s="111">
        <f>ABS(RIGHT(C189,2))</f>
        <v>52</v>
      </c>
      <c r="F189" s="112">
        <f>TIME(0,D189,E189)</f>
        <v>0.024907407407407406</v>
      </c>
    </row>
    <row r="190" spans="1:6" ht="12.75">
      <c r="A190" s="119" t="s">
        <v>760</v>
      </c>
      <c r="B190" s="109" t="str">
        <f>TEXT(A190,"[hh]:mm:ss,00")</f>
        <v>36.24</v>
      </c>
      <c r="C190" s="110" t="str">
        <f>LEFT(B190,5)</f>
        <v>36.24</v>
      </c>
      <c r="D190" s="111">
        <f>ABS(LEFT(C190,2))</f>
        <v>36</v>
      </c>
      <c r="E190" s="111">
        <f>ABS(RIGHT(C190,2))</f>
        <v>24</v>
      </c>
      <c r="F190" s="112">
        <f>TIME(0,D190,E190)</f>
        <v>0.025277777777777777</v>
      </c>
    </row>
    <row r="191" spans="1:6" ht="12.75">
      <c r="A191" s="119" t="s">
        <v>761</v>
      </c>
      <c r="B191" s="109" t="str">
        <f>TEXT(A191,"[hh]:mm:ss,00")</f>
        <v>37.03</v>
      </c>
      <c r="C191" s="110" t="str">
        <f>LEFT(B191,5)</f>
        <v>37.03</v>
      </c>
      <c r="D191" s="111">
        <f>ABS(LEFT(C191,2))</f>
        <v>37</v>
      </c>
      <c r="E191" s="111">
        <f>ABS(RIGHT(C191,2))</f>
        <v>3</v>
      </c>
      <c r="F191" s="112">
        <f>TIME(0,D191,E191)</f>
        <v>0.025729166666666668</v>
      </c>
    </row>
    <row r="192" spans="1:6" ht="12.75">
      <c r="A192" s="119" t="s">
        <v>762</v>
      </c>
      <c r="B192" s="109" t="str">
        <f>TEXT(A192,"[hh]:mm:ss,00")</f>
        <v>37.23</v>
      </c>
      <c r="C192" s="110" t="str">
        <f>LEFT(B192,5)</f>
        <v>37.23</v>
      </c>
      <c r="D192" s="111">
        <f>ABS(LEFT(C192,2))</f>
        <v>37</v>
      </c>
      <c r="E192" s="111">
        <f>ABS(RIGHT(C192,2))</f>
        <v>23</v>
      </c>
      <c r="F192" s="112">
        <f>TIME(0,D192,E192)</f>
        <v>0.02596064814814815</v>
      </c>
    </row>
    <row r="193" spans="1:6" ht="12.75">
      <c r="A193" s="119" t="s">
        <v>763</v>
      </c>
      <c r="B193" s="109" t="str">
        <f>TEXT(A193,"[hh]:mm:ss,00")</f>
        <v>37.39</v>
      </c>
      <c r="C193" s="110" t="str">
        <f>LEFT(B193,5)</f>
        <v>37.39</v>
      </c>
      <c r="D193" s="111">
        <f>ABS(LEFT(C193,2))</f>
        <v>37</v>
      </c>
      <c r="E193" s="111">
        <f>ABS(RIGHT(C193,2))</f>
        <v>39</v>
      </c>
      <c r="F193" s="112">
        <f>TIME(0,D193,E193)</f>
        <v>0.026145833333333333</v>
      </c>
    </row>
    <row r="194" spans="1:6" ht="12.75">
      <c r="A194" s="119" t="s">
        <v>764</v>
      </c>
      <c r="B194" s="109" t="str">
        <f>TEXT(A194,"[hh]:mm:ss,00")</f>
        <v>37.45</v>
      </c>
      <c r="C194" s="110" t="str">
        <f>LEFT(B194,5)</f>
        <v>37.45</v>
      </c>
      <c r="D194" s="111">
        <f>ABS(LEFT(C194,2))</f>
        <v>37</v>
      </c>
      <c r="E194" s="111">
        <f>ABS(RIGHT(C194,2))</f>
        <v>45</v>
      </c>
      <c r="F194" s="112">
        <f>TIME(0,D194,E194)</f>
        <v>0.02621527777777778</v>
      </c>
    </row>
    <row r="195" spans="1:6" ht="12.75">
      <c r="A195" s="119" t="s">
        <v>765</v>
      </c>
      <c r="B195" s="109" t="str">
        <f>TEXT(A195,"[hh]:mm:ss,00")</f>
        <v>37.54</v>
      </c>
      <c r="C195" s="110" t="str">
        <f>LEFT(B195,5)</f>
        <v>37.54</v>
      </c>
      <c r="D195" s="111">
        <f>ABS(LEFT(C195,2))</f>
        <v>37</v>
      </c>
      <c r="E195" s="111">
        <f>ABS(RIGHT(C195,2))</f>
        <v>54</v>
      </c>
      <c r="F195" s="112">
        <f>TIME(0,D195,E195)</f>
        <v>0.026319444444444444</v>
      </c>
    </row>
    <row r="196" spans="1:6" ht="12.75">
      <c r="A196" s="119" t="s">
        <v>765</v>
      </c>
      <c r="B196" s="109" t="str">
        <f>TEXT(A196,"[hh]:mm:ss,00")</f>
        <v>37.54</v>
      </c>
      <c r="C196" s="110" t="str">
        <f>LEFT(B196,5)</f>
        <v>37.54</v>
      </c>
      <c r="D196" s="111">
        <f>ABS(LEFT(C196,2))</f>
        <v>37</v>
      </c>
      <c r="E196" s="111">
        <f>ABS(RIGHT(C196,2))</f>
        <v>54</v>
      </c>
      <c r="F196" s="112">
        <f>TIME(0,D196,E196)</f>
        <v>0.026319444444444444</v>
      </c>
    </row>
    <row r="197" spans="1:6" ht="12.75">
      <c r="A197" s="119" t="s">
        <v>766</v>
      </c>
      <c r="B197" s="109" t="str">
        <f>TEXT(A197,"[hh]:mm:ss,00")</f>
        <v>38.24</v>
      </c>
      <c r="C197" s="110" t="str">
        <f>LEFT(B197,5)</f>
        <v>38.24</v>
      </c>
      <c r="D197" s="111">
        <f>ABS(LEFT(C197,2))</f>
        <v>38</v>
      </c>
      <c r="E197" s="111">
        <f>ABS(RIGHT(C197,2))</f>
        <v>24</v>
      </c>
      <c r="F197" s="112">
        <f>TIME(0,D197,E197)</f>
        <v>0.02666666666666667</v>
      </c>
    </row>
    <row r="198" spans="1:6" ht="12.75">
      <c r="A198" s="119" t="s">
        <v>766</v>
      </c>
      <c r="B198" s="109" t="str">
        <f>TEXT(A198,"[hh]:mm:ss,00")</f>
        <v>38.24</v>
      </c>
      <c r="C198" s="110" t="str">
        <f>LEFT(B198,5)</f>
        <v>38.24</v>
      </c>
      <c r="D198" s="111">
        <f>ABS(LEFT(C198,2))</f>
        <v>38</v>
      </c>
      <c r="E198" s="111">
        <f>ABS(RIGHT(C198,2))</f>
        <v>24</v>
      </c>
      <c r="F198" s="112">
        <f>TIME(0,D198,E198)</f>
        <v>0.02666666666666667</v>
      </c>
    </row>
    <row r="199" spans="1:6" ht="12.75">
      <c r="A199" s="119" t="s">
        <v>767</v>
      </c>
      <c r="B199" s="109" t="str">
        <f>TEXT(A199,"[hh]:mm:ss,00")</f>
        <v>38.40</v>
      </c>
      <c r="C199" s="110" t="str">
        <f>LEFT(B199,5)</f>
        <v>38.40</v>
      </c>
      <c r="D199" s="111">
        <f>ABS(LEFT(C199,2))</f>
        <v>38</v>
      </c>
      <c r="E199" s="111">
        <f>ABS(RIGHT(C199,2))</f>
        <v>40</v>
      </c>
      <c r="F199" s="112">
        <f>TIME(0,D199,E199)</f>
        <v>0.026851851851851852</v>
      </c>
    </row>
    <row r="200" spans="1:6" ht="12.75">
      <c r="A200" s="119" t="s">
        <v>768</v>
      </c>
      <c r="B200" s="109" t="str">
        <f>TEXT(A200,"[hh]:mm:ss,00")</f>
        <v>39.40</v>
      </c>
      <c r="C200" s="110" t="str">
        <f>LEFT(B200,5)</f>
        <v>39.40</v>
      </c>
      <c r="D200" s="111">
        <f>ABS(LEFT(C200,2))</f>
        <v>39</v>
      </c>
      <c r="E200" s="111">
        <f>ABS(RIGHT(C200,2))</f>
        <v>40</v>
      </c>
      <c r="F200" s="112">
        <f>TIME(0,D200,E200)</f>
        <v>0.027546296296296298</v>
      </c>
    </row>
    <row r="201" spans="1:6" ht="12.75">
      <c r="A201" s="119" t="s">
        <v>769</v>
      </c>
      <c r="B201" s="109" t="str">
        <f>TEXT(A201,"[hh]:mm:ss,00")</f>
        <v>39.51</v>
      </c>
      <c r="C201" s="110" t="str">
        <f>LEFT(B201,5)</f>
        <v>39.51</v>
      </c>
      <c r="D201" s="111">
        <f>ABS(LEFT(C201,2))</f>
        <v>39</v>
      </c>
      <c r="E201" s="111">
        <f>ABS(RIGHT(C201,2))</f>
        <v>51</v>
      </c>
      <c r="F201" s="112">
        <f>TIME(0,D201,E201)</f>
        <v>0.02767361111111111</v>
      </c>
    </row>
    <row r="202" spans="1:6" ht="12.75">
      <c r="A202" s="118" t="s">
        <v>770</v>
      </c>
      <c r="B202" s="109" t="str">
        <f>TEXT(A202,"[hh]:mm:ss,00")</f>
        <v>40.07</v>
      </c>
      <c r="C202" s="110" t="str">
        <f>LEFT(B202,5)</f>
        <v>40.07</v>
      </c>
      <c r="D202" s="111">
        <f>ABS(LEFT(C202,2))</f>
        <v>40</v>
      </c>
      <c r="E202" s="111">
        <f>ABS(RIGHT(C202,2))</f>
        <v>7</v>
      </c>
      <c r="F202" s="112">
        <f>TIME(0,D202,E202)</f>
        <v>0.027858796296296295</v>
      </c>
    </row>
    <row r="203" spans="1:6" ht="12.75">
      <c r="A203" s="119" t="s">
        <v>771</v>
      </c>
      <c r="B203" s="109" t="str">
        <f>TEXT(A203,"[hh]:mm:ss,00")</f>
        <v>40.22</v>
      </c>
      <c r="C203" s="110" t="str">
        <f>LEFT(B203,5)</f>
        <v>40.22</v>
      </c>
      <c r="D203" s="111">
        <f>ABS(LEFT(C203,2))</f>
        <v>40</v>
      </c>
      <c r="E203" s="111">
        <f>ABS(RIGHT(C203,2))</f>
        <v>22</v>
      </c>
      <c r="F203" s="112">
        <f>TIME(0,D203,E203)</f>
        <v>0.02803240740740741</v>
      </c>
    </row>
    <row r="204" spans="1:6" ht="12.75">
      <c r="A204" s="119" t="s">
        <v>772</v>
      </c>
      <c r="B204" s="109" t="str">
        <f>TEXT(A204,"[hh]:mm:ss,00")</f>
        <v>40.30</v>
      </c>
      <c r="C204" s="110" t="str">
        <f>LEFT(B204,5)</f>
        <v>40.30</v>
      </c>
      <c r="D204" s="111">
        <f>ABS(LEFT(C204,2))</f>
        <v>40</v>
      </c>
      <c r="E204" s="111">
        <f>ABS(RIGHT(C204,2))</f>
        <v>30</v>
      </c>
      <c r="F204" s="112">
        <f>TIME(0,D204,E204)</f>
        <v>0.028125</v>
      </c>
    </row>
    <row r="205" spans="1:6" ht="12.75">
      <c r="A205" s="119" t="s">
        <v>773</v>
      </c>
      <c r="B205" s="109" t="str">
        <f>TEXT(A205,"[hh]:mm:ss,00")</f>
        <v>40.37</v>
      </c>
      <c r="C205" s="110" t="str">
        <f>LEFT(B205,5)</f>
        <v>40.37</v>
      </c>
      <c r="D205" s="111">
        <f>ABS(LEFT(C205,2))</f>
        <v>40</v>
      </c>
      <c r="E205" s="111">
        <f>ABS(RIGHT(C205,2))</f>
        <v>37</v>
      </c>
      <c r="F205" s="112">
        <f>TIME(0,D205,E205)</f>
        <v>0.02820601851851852</v>
      </c>
    </row>
    <row r="206" spans="1:6" ht="12.75">
      <c r="A206" s="119" t="s">
        <v>774</v>
      </c>
      <c r="B206" s="109" t="str">
        <f>TEXT(A206,"[hh]:mm:ss,00")</f>
        <v>41.20</v>
      </c>
      <c r="C206" s="110" t="str">
        <f>LEFT(B206,5)</f>
        <v>41.20</v>
      </c>
      <c r="D206" s="111">
        <f>ABS(LEFT(C206,2))</f>
        <v>41</v>
      </c>
      <c r="E206" s="111">
        <f>ABS(RIGHT(C206,2))</f>
        <v>20</v>
      </c>
      <c r="F206" s="112">
        <f>TIME(0,D206,E206)</f>
        <v>0.028703703703703703</v>
      </c>
    </row>
    <row r="207" spans="1:6" ht="12.75">
      <c r="A207" s="119" t="s">
        <v>775</v>
      </c>
      <c r="B207" s="109" t="str">
        <f>TEXT(A207,"[hh]:mm:ss,00")</f>
        <v>41.22</v>
      </c>
      <c r="C207" s="110" t="str">
        <f>LEFT(B207,5)</f>
        <v>41.22</v>
      </c>
      <c r="D207" s="111">
        <f>ABS(LEFT(C207,2))</f>
        <v>41</v>
      </c>
      <c r="E207" s="111">
        <f>ABS(RIGHT(C207,2))</f>
        <v>22</v>
      </c>
      <c r="F207" s="112">
        <f>TIME(0,D207,E207)</f>
        <v>0.02872685185185185</v>
      </c>
    </row>
    <row r="208" spans="1:6" ht="12.75">
      <c r="A208" s="119" t="s">
        <v>776</v>
      </c>
      <c r="B208" s="109" t="str">
        <f>TEXT(A208,"[hh]:mm:ss,00")</f>
        <v>45.01</v>
      </c>
      <c r="C208" s="110" t="str">
        <f>LEFT(B208,5)</f>
        <v>45.01</v>
      </c>
      <c r="D208" s="111">
        <f>ABS(LEFT(C208,2))</f>
        <v>45</v>
      </c>
      <c r="E208" s="111">
        <f>ABS(RIGHT(C208,2))</f>
        <v>1</v>
      </c>
      <c r="F208" s="112">
        <f>TIME(0,D208,E208)</f>
        <v>0.031261574074074074</v>
      </c>
    </row>
    <row r="209" spans="1:6" ht="12.75">
      <c r="A209" s="119" t="s">
        <v>777</v>
      </c>
      <c r="B209" s="109" t="str">
        <f>TEXT(A209,"[hh]:mm:ss,00")</f>
        <v>45.03</v>
      </c>
      <c r="C209" s="110" t="str">
        <f>LEFT(B209,5)</f>
        <v>45.03</v>
      </c>
      <c r="D209" s="111">
        <f>ABS(LEFT(C209,2))</f>
        <v>45</v>
      </c>
      <c r="E209" s="111">
        <f>ABS(RIGHT(C209,2))</f>
        <v>3</v>
      </c>
      <c r="F209" s="112">
        <f>TIME(0,D209,E209)</f>
        <v>0.03128472222222222</v>
      </c>
    </row>
    <row r="210" spans="1:6" ht="12.75">
      <c r="A210" s="119" t="s">
        <v>778</v>
      </c>
      <c r="B210" s="109" t="str">
        <f>TEXT(A210,"[hh]:mm:ss,00")</f>
        <v>46.13</v>
      </c>
      <c r="C210" s="110" t="str">
        <f>LEFT(B210,5)</f>
        <v>46.13</v>
      </c>
      <c r="D210" s="111">
        <f>ABS(LEFT(C210,2))</f>
        <v>46</v>
      </c>
      <c r="E210" s="111">
        <f>ABS(RIGHT(C210,2))</f>
        <v>13</v>
      </c>
      <c r="F210" s="112">
        <f>TIME(0,D210,E210)</f>
        <v>0.032094907407407405</v>
      </c>
    </row>
    <row r="211" spans="1:6" ht="12.75">
      <c r="A211" s="119" t="s">
        <v>779</v>
      </c>
      <c r="B211" s="109" t="str">
        <f>TEXT(A211,"[hh]:mm:ss,00")</f>
        <v>47.57</v>
      </c>
      <c r="C211" s="110" t="str">
        <f>LEFT(B211,5)</f>
        <v>47.57</v>
      </c>
      <c r="D211" s="111">
        <f>ABS(LEFT(C211,2))</f>
        <v>47</v>
      </c>
      <c r="E211" s="111">
        <f>ABS(RIGHT(C211,2))</f>
        <v>57</v>
      </c>
      <c r="F211" s="112">
        <f>TIME(0,D211,E211)</f>
        <v>0.03329861111111111</v>
      </c>
    </row>
    <row r="212" spans="1:6" ht="12.75">
      <c r="A212" s="119" t="s">
        <v>780</v>
      </c>
      <c r="B212" s="109" t="str">
        <f>TEXT(A212,"[hh]:mm:ss,00")</f>
        <v>57.29</v>
      </c>
      <c r="C212" s="110" t="str">
        <f>LEFT(B212,5)</f>
        <v>57.29</v>
      </c>
      <c r="D212" s="111">
        <f>ABS(LEFT(C212,2))</f>
        <v>57</v>
      </c>
      <c r="E212" s="111">
        <f>ABS(RIGHT(C212,2))</f>
        <v>29</v>
      </c>
      <c r="F212" s="112">
        <f>TIME(0,D212,E212)</f>
        <v>0.03991898148148148</v>
      </c>
    </row>
    <row r="213" spans="1:6" ht="12.75">
      <c r="A213" s="119" t="s">
        <v>781</v>
      </c>
      <c r="B213" s="109" t="s">
        <v>252</v>
      </c>
      <c r="C213" s="110" t="str">
        <f>LEFT(B213,5)</f>
        <v>DNF</v>
      </c>
      <c r="D213" s="111" t="e">
        <f>ABS(LEFT(C213,2))</f>
        <v>#VALUE!</v>
      </c>
      <c r="E213" s="111" t="e">
        <f>ABS(RIGHT(C213,2))</f>
        <v>#VALUE!</v>
      </c>
      <c r="F213" s="112" t="s">
        <v>252</v>
      </c>
    </row>
    <row r="214" spans="1:6" ht="12.75">
      <c r="A214" s="119" t="s">
        <v>781</v>
      </c>
      <c r="B214" s="109" t="s">
        <v>252</v>
      </c>
      <c r="C214" s="110" t="str">
        <f>LEFT(B214,5)</f>
        <v>DNF</v>
      </c>
      <c r="D214" s="111" t="e">
        <f>ABS(LEFT(C214,2))</f>
        <v>#VALUE!</v>
      </c>
      <c r="E214" s="111" t="e">
        <f>ABS(RIGHT(C214,2))</f>
        <v>#VALUE!</v>
      </c>
      <c r="F214" s="112" t="s">
        <v>252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Normal="90" zoomScaleSheetLayoutView="100" workbookViewId="0" topLeftCell="A4">
      <selection activeCell="A7" sqref="A7"/>
    </sheetView>
  </sheetViews>
  <sheetFormatPr defaultColWidth="15.00390625" defaultRowHeight="12.75"/>
  <cols>
    <col min="1" max="11" width="14.625" style="0" customWidth="1"/>
    <col min="12" max="12" width="14.625" style="120" customWidth="1"/>
    <col min="13" max="16384" width="14.625" style="0" customWidth="1"/>
  </cols>
  <sheetData>
    <row r="1" spans="1:12" ht="12.75">
      <c r="A1" s="121" t="s">
        <v>525</v>
      </c>
      <c r="B1" s="122" t="s">
        <v>526</v>
      </c>
      <c r="C1" s="123" t="s">
        <v>527</v>
      </c>
      <c r="D1" s="119" t="s">
        <v>332</v>
      </c>
      <c r="E1" s="119" t="s">
        <v>94</v>
      </c>
      <c r="F1" s="124" t="s">
        <v>782</v>
      </c>
      <c r="G1" s="119" t="s">
        <v>728</v>
      </c>
      <c r="H1" s="112">
        <v>0.019247685185185184</v>
      </c>
      <c r="I1" s="125" t="s">
        <v>510</v>
      </c>
      <c r="J1" s="126" t="s">
        <v>77</v>
      </c>
      <c r="L1"/>
    </row>
    <row r="2" spans="1:12" ht="12.75">
      <c r="A2" s="121" t="s">
        <v>532</v>
      </c>
      <c r="B2" s="122" t="s">
        <v>533</v>
      </c>
      <c r="C2" s="123" t="s">
        <v>534</v>
      </c>
      <c r="D2" s="119" t="s">
        <v>332</v>
      </c>
      <c r="E2" s="119" t="s">
        <v>94</v>
      </c>
      <c r="F2" s="124" t="s">
        <v>782</v>
      </c>
      <c r="G2" s="119" t="s">
        <v>731</v>
      </c>
      <c r="H2" s="112">
        <v>0.02011574074074074</v>
      </c>
      <c r="I2" s="125" t="s">
        <v>459</v>
      </c>
      <c r="J2" s="126" t="s">
        <v>510</v>
      </c>
      <c r="L2"/>
    </row>
    <row r="3" spans="1:12" ht="12.75">
      <c r="A3" s="121" t="s">
        <v>564</v>
      </c>
      <c r="B3" s="122" t="s">
        <v>565</v>
      </c>
      <c r="C3" s="123" t="s">
        <v>566</v>
      </c>
      <c r="D3" s="119" t="s">
        <v>567</v>
      </c>
      <c r="E3" s="119" t="s">
        <v>246</v>
      </c>
      <c r="F3" s="124" t="s">
        <v>782</v>
      </c>
      <c r="G3" s="119" t="s">
        <v>765</v>
      </c>
      <c r="H3" s="112">
        <v>0.026319444444444444</v>
      </c>
      <c r="I3" s="125" t="s">
        <v>473</v>
      </c>
      <c r="J3" s="126" t="s">
        <v>286</v>
      </c>
      <c r="L3"/>
    </row>
    <row r="4" spans="1:12" ht="12.75">
      <c r="A4" s="127" t="s">
        <v>520</v>
      </c>
      <c r="B4" s="128" t="s">
        <v>521</v>
      </c>
      <c r="C4" s="129" t="s">
        <v>522</v>
      </c>
      <c r="D4" s="118" t="s">
        <v>17</v>
      </c>
      <c r="E4" s="118" t="s">
        <v>523</v>
      </c>
      <c r="F4" s="130" t="s">
        <v>783</v>
      </c>
      <c r="G4" s="118" t="s">
        <v>727</v>
      </c>
      <c r="H4" s="112">
        <v>0.019050925925925926</v>
      </c>
      <c r="I4" s="131" t="s">
        <v>77</v>
      </c>
      <c r="J4" s="132" t="s">
        <v>77</v>
      </c>
      <c r="L4"/>
    </row>
    <row r="5" spans="1:12" ht="12.75">
      <c r="A5" s="121" t="s">
        <v>528</v>
      </c>
      <c r="B5" s="122" t="s">
        <v>529</v>
      </c>
      <c r="C5" s="123" t="s">
        <v>530</v>
      </c>
      <c r="D5" s="119" t="s">
        <v>531</v>
      </c>
      <c r="E5" s="119" t="s">
        <v>56</v>
      </c>
      <c r="F5" s="124" t="s">
        <v>783</v>
      </c>
      <c r="G5" s="119" t="s">
        <v>730</v>
      </c>
      <c r="H5" s="112">
        <v>0.019780092592592592</v>
      </c>
      <c r="I5" s="125" t="s">
        <v>303</v>
      </c>
      <c r="J5" s="126" t="s">
        <v>510</v>
      </c>
      <c r="L5"/>
    </row>
    <row r="6" spans="1:12" ht="12.75">
      <c r="A6" s="121" t="s">
        <v>535</v>
      </c>
      <c r="B6" s="122" t="s">
        <v>536</v>
      </c>
      <c r="C6" s="123" t="s">
        <v>537</v>
      </c>
      <c r="D6" s="119" t="s">
        <v>538</v>
      </c>
      <c r="E6" s="119" t="s">
        <v>99</v>
      </c>
      <c r="F6" s="124" t="s">
        <v>783</v>
      </c>
      <c r="G6" s="119" t="s">
        <v>738</v>
      </c>
      <c r="H6" s="112">
        <v>0.02210648148148148</v>
      </c>
      <c r="I6" s="125" t="s">
        <v>423</v>
      </c>
      <c r="J6" s="126" t="s">
        <v>286</v>
      </c>
      <c r="L6"/>
    </row>
    <row r="7" spans="1:12" ht="12.75">
      <c r="A7" s="121" t="s">
        <v>784</v>
      </c>
      <c r="B7" s="122" t="s">
        <v>785</v>
      </c>
      <c r="C7" s="123" t="s">
        <v>16</v>
      </c>
      <c r="D7" s="119" t="s">
        <v>786</v>
      </c>
      <c r="E7" s="119" t="s">
        <v>787</v>
      </c>
      <c r="F7" s="124" t="s">
        <v>783</v>
      </c>
      <c r="G7" s="119" t="s">
        <v>739</v>
      </c>
      <c r="H7" s="112">
        <v>0.022372685185185186</v>
      </c>
      <c r="I7" s="125" t="s">
        <v>24</v>
      </c>
      <c r="J7" s="126" t="s">
        <v>303</v>
      </c>
      <c r="L7"/>
    </row>
    <row r="8" spans="1:12" ht="12.75">
      <c r="A8" s="121" t="s">
        <v>539</v>
      </c>
      <c r="B8" s="122" t="s">
        <v>540</v>
      </c>
      <c r="C8" s="123" t="s">
        <v>522</v>
      </c>
      <c r="D8" s="119" t="s">
        <v>541</v>
      </c>
      <c r="E8" s="119" t="s">
        <v>542</v>
      </c>
      <c r="F8" s="124" t="s">
        <v>783</v>
      </c>
      <c r="G8" s="119" t="s">
        <v>740</v>
      </c>
      <c r="H8" s="112">
        <v>0.022407407407407407</v>
      </c>
      <c r="I8" s="125" t="s">
        <v>788</v>
      </c>
      <c r="J8" s="126" t="s">
        <v>459</v>
      </c>
      <c r="L8"/>
    </row>
    <row r="9" spans="1:12" ht="12.75">
      <c r="A9" s="121" t="s">
        <v>543</v>
      </c>
      <c r="B9" s="122" t="s">
        <v>544</v>
      </c>
      <c r="C9" s="123" t="s">
        <v>545</v>
      </c>
      <c r="D9" s="119" t="s">
        <v>789</v>
      </c>
      <c r="E9" s="119" t="s">
        <v>33</v>
      </c>
      <c r="F9" s="124" t="s">
        <v>783</v>
      </c>
      <c r="G9" s="119" t="s">
        <v>742</v>
      </c>
      <c r="H9" s="112">
        <v>0.0228125</v>
      </c>
      <c r="I9" s="125" t="s">
        <v>450</v>
      </c>
      <c r="J9" s="126" t="s">
        <v>327</v>
      </c>
      <c r="L9"/>
    </row>
    <row r="10" spans="1:12" ht="12.75">
      <c r="A10" s="121" t="s">
        <v>547</v>
      </c>
      <c r="B10" s="122" t="s">
        <v>548</v>
      </c>
      <c r="C10" s="123" t="s">
        <v>549</v>
      </c>
      <c r="D10" s="119" t="s">
        <v>64</v>
      </c>
      <c r="E10" s="119" t="s">
        <v>18</v>
      </c>
      <c r="F10" s="124" t="s">
        <v>783</v>
      </c>
      <c r="G10" s="119" t="s">
        <v>743</v>
      </c>
      <c r="H10" s="112">
        <v>0.022962962962962963</v>
      </c>
      <c r="I10" s="125" t="s">
        <v>790</v>
      </c>
      <c r="J10" s="126" t="s">
        <v>297</v>
      </c>
      <c r="L10"/>
    </row>
    <row r="11" spans="1:12" ht="12.75">
      <c r="A11" s="121" t="s">
        <v>550</v>
      </c>
      <c r="B11" s="122" t="s">
        <v>551</v>
      </c>
      <c r="C11" s="123" t="s">
        <v>552</v>
      </c>
      <c r="D11" s="119" t="s">
        <v>458</v>
      </c>
      <c r="E11" s="119" t="s">
        <v>542</v>
      </c>
      <c r="F11" s="124" t="s">
        <v>783</v>
      </c>
      <c r="G11" s="119" t="s">
        <v>744</v>
      </c>
      <c r="H11" s="112">
        <v>0.023171296296296297</v>
      </c>
      <c r="I11" s="125" t="s">
        <v>791</v>
      </c>
      <c r="J11" s="126" t="s">
        <v>312</v>
      </c>
      <c r="L11"/>
    </row>
    <row r="12" spans="1:12" ht="12.75">
      <c r="A12" s="121" t="s">
        <v>553</v>
      </c>
      <c r="B12" s="122" t="s">
        <v>554</v>
      </c>
      <c r="C12" s="123" t="s">
        <v>552</v>
      </c>
      <c r="D12" s="119" t="s">
        <v>64</v>
      </c>
      <c r="E12" s="119" t="s">
        <v>69</v>
      </c>
      <c r="F12" s="124" t="s">
        <v>783</v>
      </c>
      <c r="G12" s="119" t="s">
        <v>748</v>
      </c>
      <c r="H12" s="112">
        <v>0.023668981481481482</v>
      </c>
      <c r="I12" s="125" t="s">
        <v>405</v>
      </c>
      <c r="J12" s="126" t="s">
        <v>181</v>
      </c>
      <c r="L12"/>
    </row>
    <row r="13" spans="1:12" ht="12.75">
      <c r="A13" s="121" t="s">
        <v>555</v>
      </c>
      <c r="B13" s="122" t="s">
        <v>556</v>
      </c>
      <c r="C13" s="123" t="s">
        <v>557</v>
      </c>
      <c r="D13" s="119" t="s">
        <v>332</v>
      </c>
      <c r="E13" s="119" t="s">
        <v>28</v>
      </c>
      <c r="F13" s="124" t="s">
        <v>783</v>
      </c>
      <c r="G13" s="119" t="s">
        <v>751</v>
      </c>
      <c r="H13" s="112">
        <v>0.023796296296296298</v>
      </c>
      <c r="I13" s="125" t="s">
        <v>270</v>
      </c>
      <c r="J13" s="126" t="s">
        <v>137</v>
      </c>
      <c r="L13"/>
    </row>
    <row r="14" spans="1:12" ht="12.75">
      <c r="A14" s="121" t="s">
        <v>558</v>
      </c>
      <c r="B14" s="122" t="s">
        <v>559</v>
      </c>
      <c r="C14" s="123" t="s">
        <v>560</v>
      </c>
      <c r="D14" s="119" t="s">
        <v>196</v>
      </c>
      <c r="E14" s="119" t="s">
        <v>65</v>
      </c>
      <c r="F14" s="124" t="s">
        <v>783</v>
      </c>
      <c r="G14" s="119" t="s">
        <v>756</v>
      </c>
      <c r="H14" s="112">
        <v>0.024675925925925928</v>
      </c>
      <c r="I14" s="125" t="s">
        <v>608</v>
      </c>
      <c r="J14" s="126" t="s">
        <v>792</v>
      </c>
      <c r="L14"/>
    </row>
    <row r="15" spans="1:12" ht="12.75">
      <c r="A15" s="121" t="s">
        <v>561</v>
      </c>
      <c r="B15" s="122" t="s">
        <v>562</v>
      </c>
      <c r="C15" s="123" t="s">
        <v>552</v>
      </c>
      <c r="D15" s="119" t="s">
        <v>229</v>
      </c>
      <c r="E15" s="119" t="s">
        <v>65</v>
      </c>
      <c r="F15" s="124" t="s">
        <v>783</v>
      </c>
      <c r="G15" s="119" t="s">
        <v>758</v>
      </c>
      <c r="H15" s="112">
        <v>0.024849537037037038</v>
      </c>
      <c r="I15" s="125" t="s">
        <v>568</v>
      </c>
      <c r="J15" s="126" t="s">
        <v>423</v>
      </c>
      <c r="L15"/>
    </row>
    <row r="16" spans="1:12" ht="12.75">
      <c r="A16" s="121" t="s">
        <v>568</v>
      </c>
      <c r="B16" s="122" t="s">
        <v>569</v>
      </c>
      <c r="C16" s="123" t="s">
        <v>570</v>
      </c>
      <c r="D16" s="119" t="s">
        <v>64</v>
      </c>
      <c r="E16" s="119" t="s">
        <v>56</v>
      </c>
      <c r="F16" s="124" t="s">
        <v>783</v>
      </c>
      <c r="G16" s="119" t="s">
        <v>766</v>
      </c>
      <c r="H16" s="112">
        <v>0.02666666666666667</v>
      </c>
      <c r="I16" s="125" t="s">
        <v>221</v>
      </c>
      <c r="J16" s="126" t="s">
        <v>24</v>
      </c>
      <c r="L16"/>
    </row>
    <row r="17" spans="1:12" ht="12.75">
      <c r="A17" s="121" t="s">
        <v>571</v>
      </c>
      <c r="B17" s="122" t="s">
        <v>572</v>
      </c>
      <c r="C17" s="123" t="s">
        <v>573</v>
      </c>
      <c r="D17" s="119" t="s">
        <v>93</v>
      </c>
      <c r="E17" s="126" t="s">
        <v>33</v>
      </c>
      <c r="F17" s="124" t="s">
        <v>783</v>
      </c>
      <c r="G17" s="119" t="s">
        <v>771</v>
      </c>
      <c r="H17" s="112">
        <v>0.02803240740740741</v>
      </c>
      <c r="I17" s="125" t="s">
        <v>793</v>
      </c>
      <c r="J17" s="126" t="s">
        <v>788</v>
      </c>
      <c r="L17"/>
    </row>
    <row r="18" spans="1:12" ht="12.75">
      <c r="A18" s="121" t="s">
        <v>574</v>
      </c>
      <c r="B18" s="122" t="s">
        <v>575</v>
      </c>
      <c r="C18" s="123" t="s">
        <v>576</v>
      </c>
      <c r="D18" s="119" t="s">
        <v>64</v>
      </c>
      <c r="E18" s="126" t="s">
        <v>108</v>
      </c>
      <c r="F18" s="124" t="s">
        <v>783</v>
      </c>
      <c r="G18" s="119" t="s">
        <v>774</v>
      </c>
      <c r="H18" s="112">
        <v>0.028703703703703703</v>
      </c>
      <c r="I18" s="125" t="s">
        <v>206</v>
      </c>
      <c r="J18" s="126" t="s">
        <v>794</v>
      </c>
      <c r="L18"/>
    </row>
    <row r="19" spans="1:12" ht="12.75">
      <c r="A19" s="121" t="s">
        <v>577</v>
      </c>
      <c r="B19" s="122" t="s">
        <v>578</v>
      </c>
      <c r="C19" s="123" t="s">
        <v>579</v>
      </c>
      <c r="D19" s="119" t="s">
        <v>93</v>
      </c>
      <c r="E19" s="126" t="s">
        <v>65</v>
      </c>
      <c r="F19" s="124" t="s">
        <v>783</v>
      </c>
      <c r="G19" s="119" t="s">
        <v>775</v>
      </c>
      <c r="H19" s="112">
        <v>0.02872685185185185</v>
      </c>
      <c r="I19" s="125" t="s">
        <v>632</v>
      </c>
      <c r="J19" s="126" t="s">
        <v>450</v>
      </c>
      <c r="L19"/>
    </row>
    <row r="20" spans="1:12" ht="12.75">
      <c r="A20" s="121" t="s">
        <v>580</v>
      </c>
      <c r="B20" s="122" t="s">
        <v>581</v>
      </c>
      <c r="C20" s="123" t="s">
        <v>582</v>
      </c>
      <c r="D20" s="119" t="s">
        <v>583</v>
      </c>
      <c r="E20" s="126" t="s">
        <v>584</v>
      </c>
      <c r="F20" s="124" t="s">
        <v>783</v>
      </c>
      <c r="G20" s="119" t="s">
        <v>779</v>
      </c>
      <c r="H20" s="112">
        <v>0.03329861111111111</v>
      </c>
      <c r="I20" s="125" t="s">
        <v>212</v>
      </c>
      <c r="J20" s="126" t="s">
        <v>790</v>
      </c>
      <c r="L20"/>
    </row>
    <row r="21" spans="1:12" ht="12.75">
      <c r="A21" s="121" t="s">
        <v>585</v>
      </c>
      <c r="B21" s="122" t="s">
        <v>586</v>
      </c>
      <c r="C21" s="123" t="s">
        <v>587</v>
      </c>
      <c r="D21" s="119" t="s">
        <v>45</v>
      </c>
      <c r="E21" s="126" t="s">
        <v>69</v>
      </c>
      <c r="F21" s="124" t="s">
        <v>783</v>
      </c>
      <c r="G21" s="119" t="s">
        <v>780</v>
      </c>
      <c r="H21" s="112">
        <v>0.03991898148148148</v>
      </c>
      <c r="I21" s="125" t="s">
        <v>240</v>
      </c>
      <c r="J21" s="126" t="s">
        <v>791</v>
      </c>
      <c r="L21"/>
    </row>
    <row r="22" spans="1:12" ht="12.75">
      <c r="A22" s="121" t="s">
        <v>588</v>
      </c>
      <c r="B22" s="122" t="s">
        <v>589</v>
      </c>
      <c r="C22" s="123" t="s">
        <v>545</v>
      </c>
      <c r="D22" s="119" t="s">
        <v>64</v>
      </c>
      <c r="E22" s="119" t="s">
        <v>261</v>
      </c>
      <c r="F22" s="124" t="s">
        <v>795</v>
      </c>
      <c r="G22" s="119" t="s">
        <v>729</v>
      </c>
      <c r="H22" s="112">
        <v>0.019641203703703702</v>
      </c>
      <c r="I22" s="125" t="s">
        <v>286</v>
      </c>
      <c r="J22" s="126" t="s">
        <v>77</v>
      </c>
      <c r="L22"/>
    </row>
    <row r="23" spans="1:12" ht="12.75">
      <c r="A23" s="121" t="s">
        <v>591</v>
      </c>
      <c r="B23" s="122" t="s">
        <v>592</v>
      </c>
      <c r="C23" s="123" t="s">
        <v>579</v>
      </c>
      <c r="D23" s="119" t="s">
        <v>17</v>
      </c>
      <c r="E23" s="119" t="s">
        <v>265</v>
      </c>
      <c r="F23" s="124" t="s">
        <v>795</v>
      </c>
      <c r="G23" s="119" t="s">
        <v>732</v>
      </c>
      <c r="H23" s="112">
        <v>0.02013888888888889</v>
      </c>
      <c r="I23" s="125" t="s">
        <v>327</v>
      </c>
      <c r="J23" s="126" t="s">
        <v>510</v>
      </c>
      <c r="L23"/>
    </row>
    <row r="24" spans="1:12" ht="12.75">
      <c r="A24" s="121" t="s">
        <v>597</v>
      </c>
      <c r="B24" s="122" t="s">
        <v>598</v>
      </c>
      <c r="C24" s="123" t="s">
        <v>545</v>
      </c>
      <c r="D24" s="119" t="s">
        <v>484</v>
      </c>
      <c r="E24" s="119" t="s">
        <v>51</v>
      </c>
      <c r="F24" s="124" t="s">
        <v>795</v>
      </c>
      <c r="G24" s="119" t="s">
        <v>734</v>
      </c>
      <c r="H24" s="112">
        <v>0.020787037037037038</v>
      </c>
      <c r="I24" s="125" t="s">
        <v>312</v>
      </c>
      <c r="J24" s="126" t="s">
        <v>286</v>
      </c>
      <c r="L24"/>
    </row>
    <row r="25" spans="1:12" ht="12.75">
      <c r="A25" s="121" t="s">
        <v>599</v>
      </c>
      <c r="B25" s="122" t="s">
        <v>600</v>
      </c>
      <c r="C25" s="123" t="s">
        <v>530</v>
      </c>
      <c r="D25" s="119" t="s">
        <v>332</v>
      </c>
      <c r="E25" s="119" t="s">
        <v>292</v>
      </c>
      <c r="F25" s="124" t="s">
        <v>795</v>
      </c>
      <c r="G25" s="119" t="s">
        <v>735</v>
      </c>
      <c r="H25" s="112">
        <v>0.020983796296296296</v>
      </c>
      <c r="I25" s="125" t="s">
        <v>181</v>
      </c>
      <c r="J25" s="126" t="s">
        <v>303</v>
      </c>
      <c r="L25"/>
    </row>
    <row r="26" spans="1:12" ht="12.75">
      <c r="A26" s="121" t="s">
        <v>603</v>
      </c>
      <c r="B26" s="122" t="s">
        <v>604</v>
      </c>
      <c r="C26" s="123" t="s">
        <v>522</v>
      </c>
      <c r="D26" s="119" t="s">
        <v>64</v>
      </c>
      <c r="E26" s="119" t="s">
        <v>265</v>
      </c>
      <c r="F26" s="124" t="s">
        <v>795</v>
      </c>
      <c r="G26" s="119" t="s">
        <v>737</v>
      </c>
      <c r="H26" s="112">
        <v>0.021770833333333333</v>
      </c>
      <c r="I26" s="125" t="s">
        <v>792</v>
      </c>
      <c r="J26" s="126" t="s">
        <v>459</v>
      </c>
      <c r="L26"/>
    </row>
    <row r="27" spans="1:12" ht="12.75">
      <c r="A27" s="121" t="s">
        <v>608</v>
      </c>
      <c r="B27" s="122" t="s">
        <v>609</v>
      </c>
      <c r="C27" s="123" t="s">
        <v>610</v>
      </c>
      <c r="D27" s="119" t="s">
        <v>408</v>
      </c>
      <c r="E27" s="119" t="s">
        <v>796</v>
      </c>
      <c r="F27" s="124" t="s">
        <v>795</v>
      </c>
      <c r="G27" s="119" t="s">
        <v>745</v>
      </c>
      <c r="H27" s="112">
        <v>0.023310185185185184</v>
      </c>
      <c r="I27" s="125" t="s">
        <v>343</v>
      </c>
      <c r="J27" s="126" t="s">
        <v>327</v>
      </c>
      <c r="L27"/>
    </row>
    <row r="28" spans="1:12" ht="12.75">
      <c r="A28" s="121" t="s">
        <v>619</v>
      </c>
      <c r="B28" s="122" t="s">
        <v>620</v>
      </c>
      <c r="C28" s="123" t="s">
        <v>621</v>
      </c>
      <c r="D28" s="119" t="s">
        <v>93</v>
      </c>
      <c r="E28" s="119" t="s">
        <v>61</v>
      </c>
      <c r="F28" s="124" t="s">
        <v>795</v>
      </c>
      <c r="G28" s="119" t="s">
        <v>749</v>
      </c>
      <c r="H28" s="112">
        <v>0.023715277777777776</v>
      </c>
      <c r="I28" s="125" t="s">
        <v>95</v>
      </c>
      <c r="J28" s="126" t="s">
        <v>297</v>
      </c>
      <c r="L28"/>
    </row>
    <row r="29" spans="1:12" ht="12.75">
      <c r="A29" s="121" t="s">
        <v>622</v>
      </c>
      <c r="B29" s="122" t="s">
        <v>623</v>
      </c>
      <c r="C29" s="123" t="s">
        <v>624</v>
      </c>
      <c r="D29" s="119" t="s">
        <v>797</v>
      </c>
      <c r="E29" s="119" t="s">
        <v>81</v>
      </c>
      <c r="F29" s="124" t="s">
        <v>795</v>
      </c>
      <c r="G29" s="119" t="s">
        <v>750</v>
      </c>
      <c r="H29" s="112">
        <v>0.023761574074074074</v>
      </c>
      <c r="I29" s="125" t="s">
        <v>503</v>
      </c>
      <c r="J29" s="126" t="s">
        <v>312</v>
      </c>
      <c r="L29"/>
    </row>
    <row r="30" spans="1:12" ht="12.75">
      <c r="A30" s="121" t="s">
        <v>632</v>
      </c>
      <c r="B30" s="122" t="s">
        <v>633</v>
      </c>
      <c r="C30" s="123" t="s">
        <v>634</v>
      </c>
      <c r="D30" s="119" t="s">
        <v>484</v>
      </c>
      <c r="E30" s="119" t="s">
        <v>61</v>
      </c>
      <c r="F30" s="124" t="s">
        <v>795</v>
      </c>
      <c r="G30" s="119" t="s">
        <v>754</v>
      </c>
      <c r="H30" s="112">
        <v>0.02431712962962963</v>
      </c>
      <c r="I30" s="125" t="s">
        <v>798</v>
      </c>
      <c r="J30" s="126" t="s">
        <v>181</v>
      </c>
      <c r="L30"/>
    </row>
    <row r="31" spans="1:12" ht="12.75">
      <c r="A31" s="121" t="s">
        <v>635</v>
      </c>
      <c r="B31" s="122" t="s">
        <v>636</v>
      </c>
      <c r="C31" s="123" t="s">
        <v>637</v>
      </c>
      <c r="D31" s="119" t="s">
        <v>638</v>
      </c>
      <c r="E31" s="119" t="s">
        <v>51</v>
      </c>
      <c r="F31" s="124" t="s">
        <v>795</v>
      </c>
      <c r="G31" s="119" t="s">
        <v>757</v>
      </c>
      <c r="H31" s="112">
        <v>0.02474537037037037</v>
      </c>
      <c r="I31" s="125" t="s">
        <v>655</v>
      </c>
      <c r="J31" s="126" t="s">
        <v>137</v>
      </c>
      <c r="L31"/>
    </row>
    <row r="32" spans="1:12" ht="12.75">
      <c r="A32" s="121" t="s">
        <v>646</v>
      </c>
      <c r="B32" s="122" t="s">
        <v>647</v>
      </c>
      <c r="C32" s="122"/>
      <c r="D32" s="119" t="s">
        <v>45</v>
      </c>
      <c r="E32" s="119" t="s">
        <v>81</v>
      </c>
      <c r="F32" s="124" t="s">
        <v>795</v>
      </c>
      <c r="G32" s="119" t="s">
        <v>762</v>
      </c>
      <c r="H32" s="112">
        <v>0.02596064814814815</v>
      </c>
      <c r="I32" s="125" t="s">
        <v>574</v>
      </c>
      <c r="J32" s="126" t="s">
        <v>792</v>
      </c>
      <c r="L32"/>
    </row>
    <row r="33" spans="1:12" ht="12.75">
      <c r="A33" s="121" t="s">
        <v>648</v>
      </c>
      <c r="B33" s="122" t="s">
        <v>649</v>
      </c>
      <c r="C33" s="123" t="s">
        <v>650</v>
      </c>
      <c r="D33" s="119" t="s">
        <v>651</v>
      </c>
      <c r="E33" s="119" t="s">
        <v>112</v>
      </c>
      <c r="F33" s="124" t="s">
        <v>795</v>
      </c>
      <c r="G33" s="119" t="s">
        <v>763</v>
      </c>
      <c r="H33" s="112">
        <v>0.026145833333333333</v>
      </c>
      <c r="I33" s="125" t="s">
        <v>593</v>
      </c>
      <c r="J33" s="126" t="s">
        <v>423</v>
      </c>
      <c r="L33"/>
    </row>
    <row r="34" spans="1:12" ht="12.75">
      <c r="A34" s="121" t="s">
        <v>652</v>
      </c>
      <c r="B34" s="122" t="s">
        <v>653</v>
      </c>
      <c r="C34" s="123" t="s">
        <v>654</v>
      </c>
      <c r="D34" s="119" t="s">
        <v>129</v>
      </c>
      <c r="E34" s="119" t="s">
        <v>261</v>
      </c>
      <c r="F34" s="124" t="s">
        <v>795</v>
      </c>
      <c r="G34" s="119" t="s">
        <v>765</v>
      </c>
      <c r="H34" s="112">
        <v>0.026319444444444444</v>
      </c>
      <c r="I34" s="125" t="s">
        <v>157</v>
      </c>
      <c r="J34" s="126" t="s">
        <v>24</v>
      </c>
      <c r="L34"/>
    </row>
    <row r="35" spans="1:12" ht="12.75">
      <c r="A35" s="121" t="s">
        <v>655</v>
      </c>
      <c r="B35" s="122" t="s">
        <v>678</v>
      </c>
      <c r="C35" s="123" t="s">
        <v>679</v>
      </c>
      <c r="D35" s="119" t="s">
        <v>680</v>
      </c>
      <c r="E35" s="126" t="s">
        <v>281</v>
      </c>
      <c r="F35" s="124" t="s">
        <v>795</v>
      </c>
      <c r="G35" s="119" t="s">
        <v>781</v>
      </c>
      <c r="H35" s="112" t="s">
        <v>252</v>
      </c>
      <c r="I35" s="125" t="s">
        <v>244</v>
      </c>
      <c r="J35" s="126" t="s">
        <v>788</v>
      </c>
      <c r="L35"/>
    </row>
    <row r="36" spans="1:12" ht="12.75">
      <c r="A36" s="121" t="s">
        <v>681</v>
      </c>
      <c r="B36" s="122" t="s">
        <v>682</v>
      </c>
      <c r="C36" s="123" t="s">
        <v>522</v>
      </c>
      <c r="D36" s="119" t="s">
        <v>683</v>
      </c>
      <c r="E36" s="126" t="s">
        <v>23</v>
      </c>
      <c r="F36" s="124" t="s">
        <v>795</v>
      </c>
      <c r="G36" s="119" t="s">
        <v>781</v>
      </c>
      <c r="H36" s="112" t="s">
        <v>252</v>
      </c>
      <c r="I36" s="125" t="s">
        <v>577</v>
      </c>
      <c r="J36" s="126" t="s">
        <v>794</v>
      </c>
      <c r="L36"/>
    </row>
    <row r="37" spans="1:12" ht="12.75">
      <c r="A37" s="121" t="s">
        <v>593</v>
      </c>
      <c r="B37" s="122" t="s">
        <v>594</v>
      </c>
      <c r="C37" s="123" t="s">
        <v>595</v>
      </c>
      <c r="D37" s="119" t="s">
        <v>596</v>
      </c>
      <c r="E37" s="119" t="s">
        <v>273</v>
      </c>
      <c r="F37" s="124" t="s">
        <v>799</v>
      </c>
      <c r="G37" s="119" t="s">
        <v>733</v>
      </c>
      <c r="H37" s="112">
        <v>0.020648148148148148</v>
      </c>
      <c r="I37" s="125" t="s">
        <v>297</v>
      </c>
      <c r="J37" s="126" t="s">
        <v>77</v>
      </c>
      <c r="L37"/>
    </row>
    <row r="38" spans="1:12" ht="12.75">
      <c r="A38" s="121" t="s">
        <v>605</v>
      </c>
      <c r="B38" s="122" t="s">
        <v>606</v>
      </c>
      <c r="C38" s="123" t="s">
        <v>607</v>
      </c>
      <c r="D38" s="119" t="s">
        <v>332</v>
      </c>
      <c r="E38" s="119" t="s">
        <v>375</v>
      </c>
      <c r="F38" s="124" t="s">
        <v>799</v>
      </c>
      <c r="G38" s="119" t="s">
        <v>741</v>
      </c>
      <c r="H38" s="112">
        <v>0.02246527777777778</v>
      </c>
      <c r="I38" s="125" t="s">
        <v>794</v>
      </c>
      <c r="J38" s="126" t="s">
        <v>510</v>
      </c>
      <c r="L38"/>
    </row>
    <row r="39" spans="1:12" ht="12.75">
      <c r="A39" s="121" t="s">
        <v>611</v>
      </c>
      <c r="B39" s="122" t="s">
        <v>612</v>
      </c>
      <c r="C39" s="123" t="s">
        <v>613</v>
      </c>
      <c r="D39" s="119" t="s">
        <v>614</v>
      </c>
      <c r="E39" s="119" t="s">
        <v>394</v>
      </c>
      <c r="F39" s="124" t="s">
        <v>799</v>
      </c>
      <c r="G39" s="119" t="s">
        <v>746</v>
      </c>
      <c r="H39" s="112">
        <v>0.023414351851851853</v>
      </c>
      <c r="I39" s="125" t="s">
        <v>800</v>
      </c>
      <c r="J39" s="126" t="s">
        <v>286</v>
      </c>
      <c r="L39"/>
    </row>
    <row r="40" spans="1:12" ht="12.75">
      <c r="A40" s="121" t="s">
        <v>615</v>
      </c>
      <c r="B40" s="122" t="s">
        <v>616</v>
      </c>
      <c r="C40" s="123" t="s">
        <v>617</v>
      </c>
      <c r="D40" s="119" t="s">
        <v>618</v>
      </c>
      <c r="E40" s="119" t="s">
        <v>400</v>
      </c>
      <c r="F40" s="124" t="s">
        <v>799</v>
      </c>
      <c r="G40" s="119" t="s">
        <v>747</v>
      </c>
      <c r="H40" s="112">
        <v>0.02351851851851852</v>
      </c>
      <c r="I40" s="125" t="s">
        <v>66</v>
      </c>
      <c r="J40" s="126" t="s">
        <v>303</v>
      </c>
      <c r="L40"/>
    </row>
    <row r="41" spans="1:12" ht="12.75">
      <c r="A41" s="121" t="s">
        <v>639</v>
      </c>
      <c r="B41" s="122" t="s">
        <v>640</v>
      </c>
      <c r="C41" s="123" t="s">
        <v>545</v>
      </c>
      <c r="D41" s="119" t="s">
        <v>641</v>
      </c>
      <c r="E41" s="119" t="s">
        <v>273</v>
      </c>
      <c r="F41" s="124" t="s">
        <v>799</v>
      </c>
      <c r="G41" s="119" t="s">
        <v>759</v>
      </c>
      <c r="H41" s="112">
        <v>0.024907407407407406</v>
      </c>
      <c r="I41" s="125" t="s">
        <v>635</v>
      </c>
      <c r="J41" s="126" t="s">
        <v>459</v>
      </c>
      <c r="L41"/>
    </row>
    <row r="42" spans="1:12" ht="12.75">
      <c r="A42" s="121" t="s">
        <v>655</v>
      </c>
      <c r="B42" s="122" t="s">
        <v>656</v>
      </c>
      <c r="C42" s="123" t="s">
        <v>657</v>
      </c>
      <c r="D42" s="119" t="s">
        <v>484</v>
      </c>
      <c r="E42" s="119" t="s">
        <v>400</v>
      </c>
      <c r="F42" s="124" t="s">
        <v>799</v>
      </c>
      <c r="G42" s="119" t="s">
        <v>766</v>
      </c>
      <c r="H42" s="112">
        <v>0.02666666666666667</v>
      </c>
      <c r="I42" s="125" t="s">
        <v>801</v>
      </c>
      <c r="J42" s="126" t="s">
        <v>327</v>
      </c>
      <c r="L42"/>
    </row>
    <row r="43" spans="1:12" ht="12.75">
      <c r="A43" s="121" t="s">
        <v>661</v>
      </c>
      <c r="B43" s="122" t="s">
        <v>662</v>
      </c>
      <c r="C43" s="123" t="s">
        <v>530</v>
      </c>
      <c r="D43" s="119" t="s">
        <v>484</v>
      </c>
      <c r="E43" s="119" t="s">
        <v>404</v>
      </c>
      <c r="F43" s="124" t="s">
        <v>799</v>
      </c>
      <c r="G43" s="119" t="s">
        <v>769</v>
      </c>
      <c r="H43" s="112">
        <v>0.02767361111111111</v>
      </c>
      <c r="I43" s="125" t="s">
        <v>802</v>
      </c>
      <c r="J43" s="126" t="s">
        <v>297</v>
      </c>
      <c r="L43"/>
    </row>
    <row r="44" spans="1:12" ht="12.75">
      <c r="A44" s="121" t="s">
        <v>666</v>
      </c>
      <c r="B44" s="122" t="s">
        <v>667</v>
      </c>
      <c r="C44" s="123" t="s">
        <v>668</v>
      </c>
      <c r="D44" s="119" t="s">
        <v>179</v>
      </c>
      <c r="E44" s="126" t="s">
        <v>273</v>
      </c>
      <c r="F44" s="124" t="s">
        <v>799</v>
      </c>
      <c r="G44" s="119" t="s">
        <v>772</v>
      </c>
      <c r="H44" s="112">
        <v>0.028125</v>
      </c>
      <c r="I44" s="125" t="s">
        <v>373</v>
      </c>
      <c r="J44" s="126" t="s">
        <v>312</v>
      </c>
      <c r="L44"/>
    </row>
    <row r="45" spans="1:12" ht="12.75">
      <c r="A45" s="121" t="s">
        <v>674</v>
      </c>
      <c r="B45" s="122" t="s">
        <v>675</v>
      </c>
      <c r="C45" s="123" t="s">
        <v>676</v>
      </c>
      <c r="D45" s="119" t="s">
        <v>677</v>
      </c>
      <c r="E45" s="126" t="s">
        <v>394</v>
      </c>
      <c r="F45" s="124" t="s">
        <v>799</v>
      </c>
      <c r="G45" s="119" t="s">
        <v>777</v>
      </c>
      <c r="H45" s="112">
        <v>0.03128472222222222</v>
      </c>
      <c r="I45" s="125" t="s">
        <v>597</v>
      </c>
      <c r="J45" s="126" t="s">
        <v>181</v>
      </c>
      <c r="L45"/>
    </row>
    <row r="46" spans="1:12" ht="12.75">
      <c r="A46" s="121" t="s">
        <v>601</v>
      </c>
      <c r="B46" s="122" t="s">
        <v>602</v>
      </c>
      <c r="C46" s="123" t="s">
        <v>560</v>
      </c>
      <c r="D46" s="119" t="s">
        <v>332</v>
      </c>
      <c r="E46" s="119" t="s">
        <v>442</v>
      </c>
      <c r="F46" s="124" t="s">
        <v>803</v>
      </c>
      <c r="G46" s="119" t="s">
        <v>736</v>
      </c>
      <c r="H46" s="112">
        <v>0.021342592592592594</v>
      </c>
      <c r="I46" s="125" t="s">
        <v>137</v>
      </c>
      <c r="J46" s="126" t="s">
        <v>77</v>
      </c>
      <c r="L46"/>
    </row>
    <row r="47" spans="1:12" ht="12.75">
      <c r="A47" s="121" t="s">
        <v>626</v>
      </c>
      <c r="B47" s="122" t="s">
        <v>627</v>
      </c>
      <c r="C47" s="123" t="s">
        <v>530</v>
      </c>
      <c r="D47" s="119" t="s">
        <v>628</v>
      </c>
      <c r="E47" s="119" t="s">
        <v>472</v>
      </c>
      <c r="F47" s="124" t="s">
        <v>803</v>
      </c>
      <c r="G47" s="119" t="s">
        <v>752</v>
      </c>
      <c r="H47" s="112">
        <v>0.02392361111111111</v>
      </c>
      <c r="I47" s="125" t="s">
        <v>52</v>
      </c>
      <c r="J47" s="126" t="s">
        <v>510</v>
      </c>
      <c r="L47"/>
    </row>
    <row r="48" spans="1:12" ht="12.75">
      <c r="A48" s="121" t="s">
        <v>629</v>
      </c>
      <c r="B48" s="122" t="s">
        <v>630</v>
      </c>
      <c r="C48" s="123" t="s">
        <v>552</v>
      </c>
      <c r="D48" s="119" t="s">
        <v>631</v>
      </c>
      <c r="E48" s="119" t="s">
        <v>387</v>
      </c>
      <c r="F48" s="124" t="s">
        <v>803</v>
      </c>
      <c r="G48" s="119" t="s">
        <v>753</v>
      </c>
      <c r="H48" s="112">
        <v>0.024155092592592593</v>
      </c>
      <c r="I48" s="125" t="s">
        <v>62</v>
      </c>
      <c r="J48" s="126" t="s">
        <v>286</v>
      </c>
      <c r="L48"/>
    </row>
    <row r="49" spans="1:12" ht="12.75">
      <c r="A49" s="121" t="s">
        <v>642</v>
      </c>
      <c r="B49" s="122" t="s">
        <v>643</v>
      </c>
      <c r="C49" s="123" t="s">
        <v>644</v>
      </c>
      <c r="D49" s="119" t="s">
        <v>645</v>
      </c>
      <c r="E49" s="119" t="s">
        <v>416</v>
      </c>
      <c r="F49" s="124" t="s">
        <v>803</v>
      </c>
      <c r="G49" s="119" t="s">
        <v>761</v>
      </c>
      <c r="H49" s="112">
        <v>0.025729166666666668</v>
      </c>
      <c r="I49" s="125" t="s">
        <v>555</v>
      </c>
      <c r="J49" s="126" t="s">
        <v>303</v>
      </c>
      <c r="L49"/>
    </row>
    <row r="50" spans="1:12" ht="12.75">
      <c r="A50" s="121" t="s">
        <v>658</v>
      </c>
      <c r="B50" s="122" t="s">
        <v>659</v>
      </c>
      <c r="C50" s="123" t="s">
        <v>660</v>
      </c>
      <c r="D50" s="119" t="s">
        <v>64</v>
      </c>
      <c r="E50" s="119" t="s">
        <v>387</v>
      </c>
      <c r="F50" s="124" t="s">
        <v>803</v>
      </c>
      <c r="G50" s="119" t="s">
        <v>768</v>
      </c>
      <c r="H50" s="112">
        <v>0.027546296296296298</v>
      </c>
      <c r="I50" s="125" t="s">
        <v>599</v>
      </c>
      <c r="J50" s="126" t="s">
        <v>459</v>
      </c>
      <c r="L50"/>
    </row>
    <row r="51" spans="1:12" ht="12.75">
      <c r="A51" s="127" t="s">
        <v>663</v>
      </c>
      <c r="B51" s="128" t="s">
        <v>664</v>
      </c>
      <c r="C51" s="129" t="s">
        <v>579</v>
      </c>
      <c r="D51" s="118" t="s">
        <v>665</v>
      </c>
      <c r="E51" s="132" t="s">
        <v>265</v>
      </c>
      <c r="F51" s="130" t="s">
        <v>803</v>
      </c>
      <c r="G51" s="118" t="s">
        <v>770</v>
      </c>
      <c r="H51" s="112">
        <v>0.027858796296296295</v>
      </c>
      <c r="I51" s="131" t="s">
        <v>804</v>
      </c>
      <c r="J51" s="132" t="s">
        <v>327</v>
      </c>
      <c r="L51"/>
    </row>
    <row r="52" spans="1:12" ht="12.75">
      <c r="A52" s="121" t="s">
        <v>669</v>
      </c>
      <c r="B52" s="122" t="s">
        <v>670</v>
      </c>
      <c r="C52" s="123" t="s">
        <v>560</v>
      </c>
      <c r="D52" s="119" t="s">
        <v>93</v>
      </c>
      <c r="E52" s="126" t="s">
        <v>502</v>
      </c>
      <c r="F52" s="124" t="s">
        <v>803</v>
      </c>
      <c r="G52" s="119" t="s">
        <v>773</v>
      </c>
      <c r="H52" s="112">
        <v>0.02820601851851852</v>
      </c>
      <c r="I52" s="125" t="s">
        <v>350</v>
      </c>
      <c r="J52" s="126" t="s">
        <v>297</v>
      </c>
      <c r="L52"/>
    </row>
    <row r="53" spans="1:12" ht="12.75">
      <c r="A53" s="121" t="s">
        <v>671</v>
      </c>
      <c r="B53" s="122" t="s">
        <v>672</v>
      </c>
      <c r="C53" s="123" t="s">
        <v>552</v>
      </c>
      <c r="D53" s="119" t="s">
        <v>673</v>
      </c>
      <c r="E53" s="126" t="s">
        <v>519</v>
      </c>
      <c r="F53" s="124" t="s">
        <v>803</v>
      </c>
      <c r="G53" s="119" t="s">
        <v>776</v>
      </c>
      <c r="H53" s="112">
        <v>0.031261574074074074</v>
      </c>
      <c r="I53" s="125" t="s">
        <v>805</v>
      </c>
      <c r="J53" s="126" t="s">
        <v>312</v>
      </c>
      <c r="L53"/>
    </row>
    <row r="55" spans="1:12" ht="12.75">
      <c r="A55" s="121" t="s">
        <v>806</v>
      </c>
      <c r="B55" s="122" t="s">
        <v>807</v>
      </c>
      <c r="C55" s="123" t="s">
        <v>204</v>
      </c>
      <c r="D55" s="119" t="s">
        <v>808</v>
      </c>
      <c r="E55" s="119" t="s">
        <v>809</v>
      </c>
      <c r="F55" s="124" t="s">
        <v>810</v>
      </c>
      <c r="G55" s="119" t="s">
        <v>755</v>
      </c>
      <c r="H55" s="112">
        <v>0.02451388888888889</v>
      </c>
      <c r="I55" s="125" t="s">
        <v>588</v>
      </c>
      <c r="J55" s="126" t="s">
        <v>77</v>
      </c>
      <c r="L55"/>
    </row>
    <row r="56" spans="1:12" ht="12.75">
      <c r="A56" s="121" t="s">
        <v>811</v>
      </c>
      <c r="B56" s="122" t="s">
        <v>812</v>
      </c>
      <c r="C56" s="123" t="s">
        <v>21</v>
      </c>
      <c r="D56" s="119" t="s">
        <v>93</v>
      </c>
      <c r="E56" s="119" t="s">
        <v>813</v>
      </c>
      <c r="F56" s="124" t="s">
        <v>810</v>
      </c>
      <c r="G56" s="119" t="s">
        <v>760</v>
      </c>
      <c r="H56" s="112">
        <v>0.025277777777777777</v>
      </c>
      <c r="I56" s="125" t="s">
        <v>681</v>
      </c>
      <c r="J56" s="126" t="s">
        <v>510</v>
      </c>
      <c r="L56"/>
    </row>
    <row r="57" spans="1:12" ht="12.75">
      <c r="A57" s="121" t="s">
        <v>814</v>
      </c>
      <c r="B57" s="122" t="s">
        <v>815</v>
      </c>
      <c r="C57" s="123" t="s">
        <v>139</v>
      </c>
      <c r="D57" s="119" t="s">
        <v>816</v>
      </c>
      <c r="E57" s="119" t="s">
        <v>817</v>
      </c>
      <c r="F57" s="124" t="s">
        <v>810</v>
      </c>
      <c r="G57" s="119" t="s">
        <v>764</v>
      </c>
      <c r="H57" s="112">
        <v>0.02621527777777778</v>
      </c>
      <c r="I57" s="125" t="s">
        <v>661</v>
      </c>
      <c r="J57" s="126" t="s">
        <v>286</v>
      </c>
      <c r="L57"/>
    </row>
    <row r="58" spans="1:12" ht="12.75">
      <c r="A58" s="121" t="s">
        <v>818</v>
      </c>
      <c r="B58" s="122" t="s">
        <v>819</v>
      </c>
      <c r="C58" s="123" t="s">
        <v>820</v>
      </c>
      <c r="D58" s="119" t="s">
        <v>821</v>
      </c>
      <c r="E58" s="119" t="s">
        <v>822</v>
      </c>
      <c r="F58" s="124" t="s">
        <v>810</v>
      </c>
      <c r="G58" s="119" t="s">
        <v>767</v>
      </c>
      <c r="H58" s="112">
        <v>0.026851851851851852</v>
      </c>
      <c r="I58" s="125" t="s">
        <v>823</v>
      </c>
      <c r="J58" s="126" t="s">
        <v>303</v>
      </c>
      <c r="L58"/>
    </row>
    <row r="59" spans="1:12" ht="12.75">
      <c r="A59" s="121" t="s">
        <v>824</v>
      </c>
      <c r="B59" s="122" t="s">
        <v>825</v>
      </c>
      <c r="C59" s="123" t="s">
        <v>155</v>
      </c>
      <c r="D59" s="119" t="s">
        <v>484</v>
      </c>
      <c r="E59" s="126" t="s">
        <v>817</v>
      </c>
      <c r="F59" s="124" t="s">
        <v>810</v>
      </c>
      <c r="G59" s="119" t="s">
        <v>778</v>
      </c>
      <c r="H59" s="112">
        <v>0.032094907407407405</v>
      </c>
      <c r="I59" s="125" t="s">
        <v>359</v>
      </c>
      <c r="J59" s="126" t="s">
        <v>459</v>
      </c>
      <c r="L5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0"/>
  <sheetViews>
    <sheetView view="pageBreakPreview" zoomScaleNormal="90" zoomScaleSheetLayoutView="10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C223" sqref="C223"/>
    </sheetView>
  </sheetViews>
  <sheetFormatPr defaultColWidth="9.00390625" defaultRowHeight="12.75"/>
  <cols>
    <col min="1" max="1" width="6.75390625" style="0" customWidth="1"/>
    <col min="2" max="2" width="6.125" style="1" customWidth="1"/>
    <col min="3" max="3" width="18.75390625" style="0" customWidth="1"/>
    <col min="4" max="4" width="13.375" style="0" customWidth="1"/>
    <col min="5" max="5" width="26.875" style="0" customWidth="1"/>
    <col min="6" max="6" width="6.50390625" style="2" customWidth="1"/>
    <col min="7" max="7" width="6.75390625" style="2" customWidth="1"/>
    <col min="8" max="9" width="7.75390625" style="2" customWidth="1"/>
    <col min="10" max="10" width="5.25390625" style="2" customWidth="1"/>
    <col min="11" max="11" width="6.00390625" style="0" customWidth="1"/>
    <col min="12" max="12" width="6.75390625" style="0" customWidth="1"/>
    <col min="13" max="13" width="7.00390625" style="0" customWidth="1"/>
  </cols>
  <sheetData>
    <row r="1" spans="1:13" ht="12.75">
      <c r="A1" s="6" t="str">
        <f>Kategorie!A2</f>
        <v>5.z. ZBP – 20.12.2014  „Předvánoční běh pod Pálavou“</v>
      </c>
      <c r="B1" s="7"/>
      <c r="C1" s="8"/>
      <c r="D1" s="8"/>
      <c r="E1" s="8"/>
      <c r="F1" s="9"/>
      <c r="G1" s="9"/>
      <c r="H1" s="9"/>
      <c r="I1" s="47">
        <f>Kategorie!I2</f>
        <v>10.1</v>
      </c>
      <c r="J1" s="10" t="str">
        <f>Kategorie!J2</f>
        <v>km</v>
      </c>
      <c r="K1" s="11"/>
      <c r="L1" s="11"/>
      <c r="M1" s="6"/>
    </row>
    <row r="2" spans="1:14" s="14" customFormat="1" ht="12.75">
      <c r="A2" s="12" t="s">
        <v>684</v>
      </c>
      <c r="B2" s="13"/>
      <c r="F2" s="15"/>
      <c r="G2" s="15"/>
      <c r="H2" s="15"/>
      <c r="I2" s="48"/>
      <c r="J2" s="15"/>
      <c r="K2" s="16"/>
      <c r="L2" s="16"/>
      <c r="M2" s="16"/>
      <c r="N2"/>
    </row>
    <row r="3" spans="1:13" ht="12.75">
      <c r="A3" s="19" t="str">
        <f>Kategorie!A4</f>
        <v>Poř.</v>
      </c>
      <c r="B3" s="19" t="str">
        <f>Kategorie!B4</f>
        <v>St. číslo</v>
      </c>
      <c r="C3" s="20" t="str">
        <f>Kategorie!C4</f>
        <v>Příjmení</v>
      </c>
      <c r="D3" s="20" t="str">
        <f>Kategorie!D4</f>
        <v>Jméno</v>
      </c>
      <c r="E3" s="20" t="str">
        <f>Kategorie!E4</f>
        <v>Klub</v>
      </c>
      <c r="F3" s="21" t="str">
        <f>Kategorie!F4</f>
        <v>RN</v>
      </c>
      <c r="G3" s="21" t="str">
        <f>Kategorie!G4</f>
        <v>Kat.</v>
      </c>
      <c r="H3" s="21" t="s">
        <v>10</v>
      </c>
      <c r="I3" s="21" t="str">
        <f>Kategorie!I4</f>
        <v>Čas</v>
      </c>
      <c r="J3" s="21" t="str">
        <f>Kategorie!J4</f>
        <v>Body ZBP</v>
      </c>
      <c r="K3" s="19" t="str">
        <f>Kategorie!K4</f>
        <v>Čas na 1km</v>
      </c>
      <c r="L3" s="19" t="s">
        <v>685</v>
      </c>
      <c r="M3" s="19" t="s">
        <v>686</v>
      </c>
    </row>
    <row r="4" spans="1:13" ht="12.75">
      <c r="A4" s="49">
        <f>ROW(C1)</f>
        <v>1</v>
      </c>
      <c r="B4" s="50" t="str">
        <f>Kategorie!B6</f>
        <v>148</v>
      </c>
      <c r="C4" s="51" t="str">
        <f>Kategorie!C6</f>
        <v>Hrdina</v>
      </c>
      <c r="D4" s="51" t="str">
        <f>Kategorie!D6</f>
        <v>Pavel</v>
      </c>
      <c r="E4" s="51" t="str">
        <f>Kategorie!E6</f>
        <v>AK Perná</v>
      </c>
      <c r="F4" s="42" t="str">
        <f>Kategorie!F6</f>
        <v>1988</v>
      </c>
      <c r="G4" s="42" t="str">
        <f>Kategorie!G6</f>
        <v>MA</v>
      </c>
      <c r="H4" s="42" t="str">
        <f>Kategorie!H6</f>
        <v>MA</v>
      </c>
      <c r="I4" s="52">
        <f>Kategorie!I6</f>
        <v>0.025451388888888888</v>
      </c>
      <c r="J4" s="53">
        <f>Kategorie!J6</f>
        <v>30</v>
      </c>
      <c r="K4" s="38">
        <f>Kategorie!K6</f>
        <v>0.002519939493949395</v>
      </c>
      <c r="L4" s="38">
        <f>I4-$I$4</f>
        <v>0</v>
      </c>
      <c r="M4" s="54">
        <f>ROUND((L4/K4*1000),0)</f>
        <v>0</v>
      </c>
    </row>
    <row r="5" spans="1:13" ht="12.75">
      <c r="A5" s="49">
        <f>ROW(C2)</f>
        <v>2</v>
      </c>
      <c r="B5" s="50" t="str">
        <f>Kategorie!B7</f>
        <v>184</v>
      </c>
      <c r="C5" s="51" t="str">
        <f>Kategorie!C7</f>
        <v>Petr</v>
      </c>
      <c r="D5" s="51" t="str">
        <f>Kategorie!D7</f>
        <v>Jiří</v>
      </c>
      <c r="E5" s="51" t="str">
        <f>Kategorie!E7</f>
        <v>Diadora</v>
      </c>
      <c r="F5" s="42" t="str">
        <f>Kategorie!F7</f>
        <v>1979</v>
      </c>
      <c r="G5" s="42" t="str">
        <f>Kategorie!G7</f>
        <v>MA</v>
      </c>
      <c r="H5" s="42" t="str">
        <f>Kategorie!H7</f>
        <v>MA</v>
      </c>
      <c r="I5" s="52">
        <f>Kategorie!I7</f>
        <v>0.025775462962962962</v>
      </c>
      <c r="J5" s="53">
        <f>Kategorie!J7</f>
        <v>25</v>
      </c>
      <c r="K5" s="38">
        <f>Kategorie!K7</f>
        <v>0.002552026035936927</v>
      </c>
      <c r="L5" s="38">
        <f>I5-$I$4</f>
        <v>0.00032407407407407385</v>
      </c>
      <c r="M5" s="54">
        <f>ROUND((L5/K5*1000),0)</f>
        <v>127</v>
      </c>
    </row>
    <row r="6" spans="1:13" ht="12.75">
      <c r="A6" s="49">
        <f>ROW(C3)</f>
        <v>3</v>
      </c>
      <c r="B6" s="50" t="str">
        <f>Kategorie!B78</f>
        <v>168</v>
      </c>
      <c r="C6" s="51" t="str">
        <f>Kategorie!C78</f>
        <v>Orálek</v>
      </c>
      <c r="D6" s="51" t="str">
        <f>Kategorie!D78</f>
        <v>Daniel</v>
      </c>
      <c r="E6" s="51" t="str">
        <f>Kategorie!E78</f>
        <v>AC Mor. Slavia</v>
      </c>
      <c r="F6" s="42" t="str">
        <f>Kategorie!F78</f>
        <v>1970</v>
      </c>
      <c r="G6" s="42" t="str">
        <f>Kategorie!G78</f>
        <v>MB</v>
      </c>
      <c r="H6" s="42" t="str">
        <f>Kategorie!H78</f>
        <v>MB</v>
      </c>
      <c r="I6" s="52">
        <f>Kategorie!I78</f>
        <v>0.02616898148148148</v>
      </c>
      <c r="J6" s="53">
        <f>Kategorie!J78</f>
        <v>30</v>
      </c>
      <c r="K6" s="38">
        <f>Kategorie!K78</f>
        <v>0.002590988265493216</v>
      </c>
      <c r="L6" s="38">
        <f>I6-$I$4</f>
        <v>0.0007175925925925926</v>
      </c>
      <c r="M6" s="54">
        <f>ROUND((L6/K6*1000),0)</f>
        <v>277</v>
      </c>
    </row>
    <row r="7" spans="1:13" ht="12.75">
      <c r="A7" s="49">
        <f>ROW(C4)</f>
        <v>4</v>
      </c>
      <c r="B7" s="50" t="str">
        <f>Kategorie!B8</f>
        <v>13</v>
      </c>
      <c r="C7" s="51" t="str">
        <f>Kategorie!C8</f>
        <v>Novotný</v>
      </c>
      <c r="D7" s="51" t="str">
        <f>Kategorie!D8</f>
        <v>Ondřej</v>
      </c>
      <c r="E7" s="51" t="str">
        <f>Kategorie!E8</f>
        <v>VSK U.Brno</v>
      </c>
      <c r="F7" s="42" t="str">
        <f>Kategorie!F8</f>
        <v>1992</v>
      </c>
      <c r="G7" s="42" t="str">
        <f>Kategorie!G8</f>
        <v>MA</v>
      </c>
      <c r="H7" s="42" t="str">
        <f>Kategorie!H8</f>
        <v>MA</v>
      </c>
      <c r="I7" s="52">
        <f>Kategorie!I8</f>
        <v>0.026319444444444444</v>
      </c>
      <c r="J7" s="53">
        <f>Kategorie!J8</f>
        <v>21</v>
      </c>
      <c r="K7" s="38">
        <f>Kategorie!K8</f>
        <v>0.002605885588558856</v>
      </c>
      <c r="L7" s="38">
        <f>I7-$I$4</f>
        <v>0.0008680555555555559</v>
      </c>
      <c r="M7" s="54">
        <f>ROUND((L7/K7*1000),0)</f>
        <v>333</v>
      </c>
    </row>
    <row r="8" spans="1:13" ht="12.75">
      <c r="A8" s="49">
        <f>ROW(C5)</f>
        <v>5</v>
      </c>
      <c r="B8" s="50" t="str">
        <f>Kategorie!B9</f>
        <v>113</v>
      </c>
      <c r="C8" s="51" t="str">
        <f>Kategorie!C9</f>
        <v>Lisák</v>
      </c>
      <c r="D8" s="51" t="str">
        <f>Kategorie!D9</f>
        <v>Vlastimil</v>
      </c>
      <c r="E8" s="51" t="str">
        <f>Kategorie!E9</f>
        <v>Mikulov</v>
      </c>
      <c r="F8" s="42" t="str">
        <f>Kategorie!F9</f>
        <v>1986</v>
      </c>
      <c r="G8" s="42" t="str">
        <f>Kategorie!G9</f>
        <v>MA</v>
      </c>
      <c r="H8" s="42" t="str">
        <f>Kategorie!H9</f>
        <v>MA</v>
      </c>
      <c r="I8" s="52">
        <f>Kategorie!I9</f>
        <v>0.026435185185185187</v>
      </c>
      <c r="J8" s="53">
        <f>Kategorie!J9</f>
        <v>18</v>
      </c>
      <c r="K8" s="38">
        <f>Kategorie!K9</f>
        <v>0.0026173450678401177</v>
      </c>
      <c r="L8" s="38">
        <f>I8-$I$4</f>
        <v>0.0009837962962962986</v>
      </c>
      <c r="M8" s="54">
        <f>ROUND((L8/K8*1000),0)</f>
        <v>376</v>
      </c>
    </row>
    <row r="9" spans="1:13" ht="12.75">
      <c r="A9" s="49">
        <f>ROW(C6)</f>
        <v>6</v>
      </c>
      <c r="B9" s="50" t="str">
        <f>Kategorie!B10</f>
        <v>151</v>
      </c>
      <c r="C9" s="51" t="str">
        <f>Kategorie!C10</f>
        <v>Dvořák</v>
      </c>
      <c r="D9" s="51" t="str">
        <f>Kategorie!D10</f>
        <v>Pavel</v>
      </c>
      <c r="E9" s="51" t="str">
        <f>Kategorie!E10</f>
        <v>Biatlon Prostějov</v>
      </c>
      <c r="F9" s="42" t="str">
        <f>Kategorie!F10</f>
        <v>1982</v>
      </c>
      <c r="G9" s="42" t="str">
        <f>Kategorie!G10</f>
        <v>MA</v>
      </c>
      <c r="H9" s="42" t="str">
        <f>Kategorie!H10</f>
        <v>MA</v>
      </c>
      <c r="I9" s="52">
        <f>Kategorie!I10</f>
        <v>0.02758101851851852</v>
      </c>
      <c r="J9" s="53">
        <f>Kategorie!J10</f>
        <v>16</v>
      </c>
      <c r="K9" s="38">
        <f>Kategorie!K10</f>
        <v>0.002730793912724606</v>
      </c>
      <c r="L9" s="38">
        <f>I9-$I$4</f>
        <v>0.0021296296296296306</v>
      </c>
      <c r="M9" s="54">
        <f>ROUND((L9/K9*1000),0)</f>
        <v>780</v>
      </c>
    </row>
    <row r="10" spans="1:13" ht="12.75">
      <c r="A10" s="49">
        <f>ROW(C7)</f>
        <v>7</v>
      </c>
      <c r="B10" s="50" t="str">
        <f>Kategorie!B11</f>
        <v>155</v>
      </c>
      <c r="C10" s="51" t="str">
        <f>Kategorie!C11</f>
        <v>Perstinger</v>
      </c>
      <c r="D10" s="51" t="str">
        <f>Kategorie!D11</f>
        <v>Andreas</v>
      </c>
      <c r="E10" s="51" t="str">
        <f>Kategorie!E11</f>
        <v>Free Eagle</v>
      </c>
      <c r="F10" s="42" t="str">
        <f>Kategorie!F11</f>
        <v>1979</v>
      </c>
      <c r="G10" s="42" t="str">
        <f>Kategorie!G11</f>
        <v>MA</v>
      </c>
      <c r="H10" s="42" t="str">
        <f>Kategorie!H11</f>
        <v>MA</v>
      </c>
      <c r="I10" s="52">
        <f>Kategorie!I11</f>
        <v>0.02761574074074074</v>
      </c>
      <c r="J10" s="53">
        <f>Kategorie!J11</f>
        <v>15</v>
      </c>
      <c r="K10" s="38">
        <f>Kategorie!K11</f>
        <v>0.002734231756508984</v>
      </c>
      <c r="L10" s="38">
        <f>I10-$I$4</f>
        <v>0.0021643518518518513</v>
      </c>
      <c r="M10" s="54">
        <f>ROUND((L10/K10*1000),0)</f>
        <v>792</v>
      </c>
    </row>
    <row r="11" spans="1:13" ht="12.75">
      <c r="A11" s="49">
        <f>ROW(C8)</f>
        <v>8</v>
      </c>
      <c r="B11" s="50" t="str">
        <f>Kategorie!B12</f>
        <v>171</v>
      </c>
      <c r="C11" s="51" t="str">
        <f>Kategorie!C12</f>
        <v>Holzman</v>
      </c>
      <c r="D11" s="51" t="str">
        <f>Kategorie!D12</f>
        <v>Markus</v>
      </c>
      <c r="E11" s="51" t="str">
        <f>Kategorie!E12</f>
        <v>LAC Harlekin</v>
      </c>
      <c r="F11" s="42" t="str">
        <f>Kategorie!F12</f>
        <v>1980</v>
      </c>
      <c r="G11" s="42" t="str">
        <f>Kategorie!G12</f>
        <v>MA</v>
      </c>
      <c r="H11" s="42" t="str">
        <f>Kategorie!H12</f>
        <v>MA</v>
      </c>
      <c r="I11" s="52">
        <f>Kategorie!I12</f>
        <v>0.027870370370370372</v>
      </c>
      <c r="J11" s="53">
        <f>Kategorie!J12</f>
        <v>14</v>
      </c>
      <c r="K11" s="38">
        <f>Kategorie!K12</f>
        <v>0.0027594426109277597</v>
      </c>
      <c r="L11" s="38">
        <f>I11-$I$4</f>
        <v>0.0024189814814814838</v>
      </c>
      <c r="M11" s="54">
        <f>ROUND((L11/K11*1000),0)</f>
        <v>877</v>
      </c>
    </row>
    <row r="12" spans="1:13" ht="12.75">
      <c r="A12" s="49">
        <f>ROW(C9)</f>
        <v>9</v>
      </c>
      <c r="B12" s="50" t="str">
        <f>Kategorie!B13</f>
        <v>185</v>
      </c>
      <c r="C12" s="51" t="str">
        <f>Kategorie!C13</f>
        <v>Čermák</v>
      </c>
      <c r="D12" s="51" t="str">
        <f>Kategorie!D13</f>
        <v>David</v>
      </c>
      <c r="E12" s="51" t="str">
        <f>Kategorie!E13</f>
        <v>Hustopeče</v>
      </c>
      <c r="F12" s="42" t="str">
        <f>Kategorie!F13</f>
        <v>1976</v>
      </c>
      <c r="G12" s="42" t="str">
        <f>Kategorie!G13</f>
        <v>MA</v>
      </c>
      <c r="H12" s="42" t="str">
        <f>Kategorie!H13</f>
        <v>MA</v>
      </c>
      <c r="I12" s="52">
        <f>Kategorie!I13</f>
        <v>0.028402777777777777</v>
      </c>
      <c r="J12" s="53">
        <f>Kategorie!J13</f>
        <v>13</v>
      </c>
      <c r="K12" s="38">
        <f>Kategorie!K13</f>
        <v>0.002812156215621562</v>
      </c>
      <c r="L12" s="38">
        <f>I12-$I$4</f>
        <v>0.002951388888888889</v>
      </c>
      <c r="M12" s="54">
        <f>ROUND((L12/K12*1000),0)</f>
        <v>1050</v>
      </c>
    </row>
    <row r="13" spans="1:13" ht="12.75">
      <c r="A13" s="49">
        <f>ROW(C10)</f>
        <v>10</v>
      </c>
      <c r="B13" s="50" t="str">
        <f>Kategorie!B14</f>
        <v>26</v>
      </c>
      <c r="C13" s="51" t="str">
        <f>Kategorie!C14</f>
        <v>Koudelka</v>
      </c>
      <c r="D13" s="51" t="str">
        <f>Kategorie!D14</f>
        <v>Lukáš</v>
      </c>
      <c r="E13" s="51" t="str">
        <f>Kategorie!E14</f>
        <v>AK Drnovice</v>
      </c>
      <c r="F13" s="42" t="str">
        <f>Kategorie!F14</f>
        <v>1983</v>
      </c>
      <c r="G13" s="42" t="str">
        <f>Kategorie!G14</f>
        <v>MA</v>
      </c>
      <c r="H13" s="42" t="str">
        <f>Kategorie!H14</f>
        <v>MA</v>
      </c>
      <c r="I13" s="52">
        <f>Kategorie!I14</f>
        <v>0.028576388888888887</v>
      </c>
      <c r="J13" s="53">
        <f>Kategorie!J14</f>
        <v>12</v>
      </c>
      <c r="K13" s="38">
        <f>Kategorie!K14</f>
        <v>0.002829345434543454</v>
      </c>
      <c r="L13" s="38">
        <f>I13-$I$4</f>
        <v>0.0031249999999999993</v>
      </c>
      <c r="M13" s="54">
        <f>ROUND((L13/K13*1000),0)</f>
        <v>1104</v>
      </c>
    </row>
    <row r="14" spans="1:13" ht="12.75">
      <c r="A14" s="49">
        <f>ROW(C11)</f>
        <v>11</v>
      </c>
      <c r="B14" s="50" t="str">
        <f>Kategorie!B15</f>
        <v>105</v>
      </c>
      <c r="C14" s="51" t="str">
        <f>Kategorie!C15</f>
        <v>Vintrlík</v>
      </c>
      <c r="D14" s="51" t="str">
        <f>Kategorie!D15</f>
        <v>Martin</v>
      </c>
      <c r="E14" s="51" t="str">
        <f>Kategorie!E15</f>
        <v>Křepice</v>
      </c>
      <c r="F14" s="42" t="str">
        <f>Kategorie!F15</f>
        <v>1977</v>
      </c>
      <c r="G14" s="42" t="str">
        <f>Kategorie!G15</f>
        <v>MA</v>
      </c>
      <c r="H14" s="42" t="str">
        <f>Kategorie!H15</f>
        <v>MA</v>
      </c>
      <c r="I14" s="52">
        <f>Kategorie!I15</f>
        <v>0.028842592592592593</v>
      </c>
      <c r="J14" s="53">
        <f>Kategorie!J15</f>
        <v>11</v>
      </c>
      <c r="K14" s="38">
        <f>Kategorie!K15</f>
        <v>0.0028557022368903557</v>
      </c>
      <c r="L14" s="38">
        <f>I14-$I$4</f>
        <v>0.0033912037037037053</v>
      </c>
      <c r="M14" s="54">
        <f>ROUND((L14/K14*1000),0)</f>
        <v>1188</v>
      </c>
    </row>
    <row r="15" spans="1:13" ht="12.75">
      <c r="A15" s="49">
        <f>ROW(C12)</f>
        <v>12</v>
      </c>
      <c r="B15" s="50" t="str">
        <f>Kategorie!B16</f>
        <v>27</v>
      </c>
      <c r="C15" s="51" t="str">
        <f>Kategorie!C16</f>
        <v>Britan</v>
      </c>
      <c r="D15" s="51" t="str">
        <f>Kategorie!D16</f>
        <v>Martin</v>
      </c>
      <c r="E15" s="51" t="str">
        <f>Kategorie!E16</f>
        <v>Brno</v>
      </c>
      <c r="F15" s="42" t="str">
        <f>Kategorie!F16</f>
        <v>1987</v>
      </c>
      <c r="G15" s="42" t="str">
        <f>Kategorie!G16</f>
        <v>MA</v>
      </c>
      <c r="H15" s="42" t="str">
        <f>Kategorie!H16</f>
        <v>MA</v>
      </c>
      <c r="I15" s="52">
        <f>Kategorie!I16</f>
        <v>0.028900462962962965</v>
      </c>
      <c r="J15" s="53">
        <f>Kategorie!J16</f>
        <v>10</v>
      </c>
      <c r="K15" s="38">
        <f>Kategorie!K16</f>
        <v>0.0028614319765309865</v>
      </c>
      <c r="L15" s="38">
        <f>I15-$I$4</f>
        <v>0.0034490740740740766</v>
      </c>
      <c r="M15" s="54">
        <f>ROUND((L15/K15*1000),0)</f>
        <v>1205</v>
      </c>
    </row>
    <row r="16" spans="1:13" ht="12.75">
      <c r="A16" s="49">
        <f>ROW(C13)</f>
        <v>13</v>
      </c>
      <c r="B16" s="50" t="str">
        <f>Kategorie!B115</f>
        <v>48</v>
      </c>
      <c r="C16" s="51" t="str">
        <f>Kategorie!C115</f>
        <v>Horák</v>
      </c>
      <c r="D16" s="51" t="str">
        <f>Kategorie!D115</f>
        <v>Pavel</v>
      </c>
      <c r="E16" s="51" t="str">
        <f>Kategorie!E115</f>
        <v>Vyškov</v>
      </c>
      <c r="F16" s="42" t="str">
        <f>Kategorie!F115</f>
        <v>1961</v>
      </c>
      <c r="G16" s="42" t="str">
        <f>Kategorie!G115</f>
        <v>MC</v>
      </c>
      <c r="H16" s="42" t="str">
        <f>Kategorie!H115</f>
        <v>MC</v>
      </c>
      <c r="I16" s="52">
        <f>Kategorie!I115</f>
        <v>0.02894675925925926</v>
      </c>
      <c r="J16" s="53">
        <f>Kategorie!J115</f>
        <v>30</v>
      </c>
      <c r="K16" s="38">
        <f>Kategorie!K115</f>
        <v>0.002866015768243491</v>
      </c>
      <c r="L16" s="38">
        <f>I16-$I$4</f>
        <v>0.003495370370370371</v>
      </c>
      <c r="M16" s="54">
        <f>ROUND((L16/K16*1000),0)</f>
        <v>1220</v>
      </c>
    </row>
    <row r="17" spans="1:13" ht="12.75">
      <c r="A17" s="49">
        <f>ROW(C14)</f>
        <v>14</v>
      </c>
      <c r="B17" s="50" t="str">
        <f>Kategorie!B17</f>
        <v>21</v>
      </c>
      <c r="C17" s="51" t="str">
        <f>Kategorie!C17</f>
        <v>Mráček</v>
      </c>
      <c r="D17" s="51" t="str">
        <f>Kategorie!D17</f>
        <v>Štěpán</v>
      </c>
      <c r="E17" s="51" t="str">
        <f>Kategorie!E17</f>
        <v>Brno</v>
      </c>
      <c r="F17" s="42" t="str">
        <f>Kategorie!F17</f>
        <v>1985</v>
      </c>
      <c r="G17" s="42" t="str">
        <f>Kategorie!G17</f>
        <v>MA</v>
      </c>
      <c r="H17" s="42" t="str">
        <f>Kategorie!H17</f>
        <v>MA</v>
      </c>
      <c r="I17" s="52">
        <f>Kategorie!I17</f>
        <v>0.02912037037037037</v>
      </c>
      <c r="J17" s="53">
        <f>Kategorie!J17</f>
        <v>9</v>
      </c>
      <c r="K17" s="38">
        <f>Kategorie!K17</f>
        <v>0.002883204987165383</v>
      </c>
      <c r="L17" s="38">
        <f>I17-$I$4</f>
        <v>0.0036689814814814814</v>
      </c>
      <c r="M17" s="54">
        <f>ROUND((L17/K17*1000),0)</f>
        <v>1273</v>
      </c>
    </row>
    <row r="18" spans="1:13" ht="12.75">
      <c r="A18" s="49">
        <f>ROW(C15)</f>
        <v>15</v>
      </c>
      <c r="B18" s="50" t="str">
        <f>Kategorie!B116</f>
        <v>607</v>
      </c>
      <c r="C18" s="51" t="str">
        <f>Kategorie!C116</f>
        <v>Kolínek</v>
      </c>
      <c r="D18" s="51" t="str">
        <f>Kategorie!D116</f>
        <v>František</v>
      </c>
      <c r="E18" s="51" t="str">
        <f>Kategorie!E116</f>
        <v>AK Perná</v>
      </c>
      <c r="F18" s="42" t="str">
        <f>Kategorie!F116</f>
        <v>1956</v>
      </c>
      <c r="G18" s="42" t="str">
        <f>Kategorie!G116</f>
        <v>MC</v>
      </c>
      <c r="H18" s="42" t="str">
        <f>Kategorie!H116</f>
        <v>MC</v>
      </c>
      <c r="I18" s="52">
        <f>Kategorie!I116</f>
        <v>0.029305555555555557</v>
      </c>
      <c r="J18" s="53">
        <f>Kategorie!J116</f>
        <v>25</v>
      </c>
      <c r="K18" s="38">
        <f>Kategorie!K116</f>
        <v>0.0029015401540154018</v>
      </c>
      <c r="L18" s="38">
        <f>I18-$I$4</f>
        <v>0.003854166666666669</v>
      </c>
      <c r="M18" s="54">
        <f>ROUND((L18/K18*1000),0)</f>
        <v>1328</v>
      </c>
    </row>
    <row r="19" spans="1:13" ht="12.75">
      <c r="A19" s="49">
        <f>ROW(C16)</f>
        <v>16</v>
      </c>
      <c r="B19" s="50" t="str">
        <f>Kategorie!B79</f>
        <v>760</v>
      </c>
      <c r="C19" s="51" t="str">
        <f>Kategorie!C79</f>
        <v>Fučík</v>
      </c>
      <c r="D19" s="51" t="str">
        <f>Kategorie!D79</f>
        <v>Karel</v>
      </c>
      <c r="E19" s="51" t="str">
        <f>Kategorie!E79</f>
        <v>MS Brno</v>
      </c>
      <c r="F19" s="42" t="str">
        <f>Kategorie!F79</f>
        <v>1972</v>
      </c>
      <c r="G19" s="42" t="str">
        <f>Kategorie!G79</f>
        <v>MB</v>
      </c>
      <c r="H19" s="42" t="str">
        <f>Kategorie!H79</f>
        <v>MB</v>
      </c>
      <c r="I19" s="52">
        <f>Kategorie!I79</f>
        <v>0.029756944444444444</v>
      </c>
      <c r="J19" s="53">
        <f>Kategorie!J79</f>
        <v>25</v>
      </c>
      <c r="K19" s="38">
        <f>Kategorie!K79</f>
        <v>0.0029462321232123214</v>
      </c>
      <c r="L19" s="38">
        <f>I19-$I$4</f>
        <v>0.0043055555555555555</v>
      </c>
      <c r="M19" s="54">
        <f>ROUND((L19/K19*1000),0)</f>
        <v>1461</v>
      </c>
    </row>
    <row r="20" spans="1:13" ht="12.75">
      <c r="A20" s="49">
        <f>ROW(C17)</f>
        <v>17</v>
      </c>
      <c r="B20" s="50" t="str">
        <f>Kategorie!B18</f>
        <v>99</v>
      </c>
      <c r="C20" s="51" t="str">
        <f>Kategorie!C18</f>
        <v>Daněk</v>
      </c>
      <c r="D20" s="51" t="str">
        <f>Kategorie!D18</f>
        <v>Jiří</v>
      </c>
      <c r="E20" s="51" t="str">
        <f>Kategorie!E18</f>
        <v>Uh. Hradiště</v>
      </c>
      <c r="F20" s="42" t="str">
        <f>Kategorie!F18</f>
        <v>1976</v>
      </c>
      <c r="G20" s="42" t="str">
        <f>Kategorie!G18</f>
        <v>MA</v>
      </c>
      <c r="H20" s="42" t="str">
        <f>Kategorie!H18</f>
        <v>MA</v>
      </c>
      <c r="I20" s="52">
        <f>Kategorie!I18</f>
        <v>0.029814814814814815</v>
      </c>
      <c r="J20" s="53">
        <f>Kategorie!J18</f>
        <v>8</v>
      </c>
      <c r="K20" s="38">
        <f>Kategorie!K18</f>
        <v>0.002951961862852952</v>
      </c>
      <c r="L20" s="38">
        <f>I20-$I$4</f>
        <v>0.004363425925925927</v>
      </c>
      <c r="M20" s="54">
        <f>ROUND((L20/K20*1000),0)</f>
        <v>1478</v>
      </c>
    </row>
    <row r="21" spans="1:13" ht="12.75">
      <c r="A21" s="49">
        <f>ROW(C18)</f>
        <v>18</v>
      </c>
      <c r="B21" s="50" t="str">
        <f>Kategorie!B80</f>
        <v>198</v>
      </c>
      <c r="C21" s="51" t="str">
        <f>Kategorie!C80</f>
        <v>Hýbl</v>
      </c>
      <c r="D21" s="51" t="str">
        <f>Kategorie!D80</f>
        <v>Jiří</v>
      </c>
      <c r="E21" s="51" t="str">
        <f>Kategorie!E80</f>
        <v>Hrušovany</v>
      </c>
      <c r="F21" s="42" t="str">
        <f>Kategorie!F80</f>
        <v>1967</v>
      </c>
      <c r="G21" s="42" t="str">
        <f>Kategorie!G80</f>
        <v>MB</v>
      </c>
      <c r="H21" s="42" t="str">
        <f>Kategorie!H80</f>
        <v>MB</v>
      </c>
      <c r="I21" s="52">
        <f>Kategorie!I80</f>
        <v>0.02982638888888889</v>
      </c>
      <c r="J21" s="53">
        <f>Kategorie!J80</f>
        <v>21</v>
      </c>
      <c r="K21" s="38">
        <f>Kategorie!K80</f>
        <v>0.002953107810781078</v>
      </c>
      <c r="L21" s="38">
        <f>I21-$I$4</f>
        <v>0.004375</v>
      </c>
      <c r="M21" s="54">
        <f>ROUND((L21/K21*1000),0)</f>
        <v>1481</v>
      </c>
    </row>
    <row r="22" spans="1:13" ht="12.75">
      <c r="A22" s="49">
        <f>ROW(C19)</f>
        <v>19</v>
      </c>
      <c r="B22" s="50" t="str">
        <f>Kategorie!B117</f>
        <v>65</v>
      </c>
      <c r="C22" s="51" t="str">
        <f>Kategorie!C117</f>
        <v>Hubáček</v>
      </c>
      <c r="D22" s="51" t="str">
        <f>Kategorie!D117</f>
        <v>Josef</v>
      </c>
      <c r="E22" s="51" t="str">
        <f>Kategorie!E117</f>
        <v>Luhačovice</v>
      </c>
      <c r="F22" s="42" t="str">
        <f>Kategorie!F117</f>
        <v>1961</v>
      </c>
      <c r="G22" s="42" t="str">
        <f>Kategorie!G117</f>
        <v>MC</v>
      </c>
      <c r="H22" s="42" t="str">
        <f>Kategorie!H117</f>
        <v>MC</v>
      </c>
      <c r="I22" s="52">
        <f>Kategorie!I117</f>
        <v>0.029861111111111113</v>
      </c>
      <c r="J22" s="53">
        <f>Kategorie!J117</f>
        <v>21</v>
      </c>
      <c r="K22" s="38">
        <f>Kategorie!K117</f>
        <v>0.0029565456545654566</v>
      </c>
      <c r="L22" s="38">
        <f>I22-$I$4</f>
        <v>0.004409722222222225</v>
      </c>
      <c r="M22" s="54">
        <f>ROUND((L22/K22*1000),0)</f>
        <v>1492</v>
      </c>
    </row>
    <row r="23" spans="1:13" ht="12.75">
      <c r="A23" s="49">
        <f>ROW(C20)</f>
        <v>20</v>
      </c>
      <c r="B23" s="50" t="str">
        <f>Kategorie!B81</f>
        <v>25</v>
      </c>
      <c r="C23" s="51" t="str">
        <f>Kategorie!C81</f>
        <v>Šimunek</v>
      </c>
      <c r="D23" s="51" t="str">
        <f>Kategorie!D81</f>
        <v>Martin</v>
      </c>
      <c r="E23" s="51" t="str">
        <f>Kategorie!E81</f>
        <v>Modřice</v>
      </c>
      <c r="F23" s="42" t="str">
        <f>Kategorie!F81</f>
        <v>1966</v>
      </c>
      <c r="G23" s="42" t="str">
        <f>Kategorie!G81</f>
        <v>MB</v>
      </c>
      <c r="H23" s="42" t="str">
        <f>Kategorie!H81</f>
        <v>MB</v>
      </c>
      <c r="I23" s="52">
        <f>Kategorie!I81</f>
        <v>0.030081018518518517</v>
      </c>
      <c r="J23" s="53">
        <f>Kategorie!J81</f>
        <v>18</v>
      </c>
      <c r="K23" s="38">
        <f>Kategorie!K81</f>
        <v>0.0029783186651998533</v>
      </c>
      <c r="L23" s="38">
        <f>I23-$I$4</f>
        <v>0.004629629629629629</v>
      </c>
      <c r="M23" s="54">
        <f>ROUND((L23/K23*1000),0)</f>
        <v>1554</v>
      </c>
    </row>
    <row r="24" spans="1:13" ht="12.75">
      <c r="A24" s="49">
        <f>ROW(C21)</f>
        <v>21</v>
      </c>
      <c r="B24" s="50" t="str">
        <f>Kategorie!B19</f>
        <v>666</v>
      </c>
      <c r="C24" s="51" t="str">
        <f>Kategorie!C19</f>
        <v>Pospíchal</v>
      </c>
      <c r="D24" s="51" t="str">
        <f>Kategorie!D19</f>
        <v>Vladimír</v>
      </c>
      <c r="E24" s="51" t="str">
        <f>Kategorie!E19</f>
        <v>PS Brno</v>
      </c>
      <c r="F24" s="42" t="str">
        <f>Kategorie!F19</f>
        <v>1985</v>
      </c>
      <c r="G24" s="42" t="str">
        <f>Kategorie!G19</f>
        <v>MA</v>
      </c>
      <c r="H24" s="42" t="str">
        <f>Kategorie!H19</f>
        <v>MA</v>
      </c>
      <c r="I24" s="52">
        <f>Kategorie!I19</f>
        <v>0.030289351851851852</v>
      </c>
      <c r="J24" s="53">
        <f>Kategorie!J19</f>
        <v>7</v>
      </c>
      <c r="K24" s="38">
        <f>Kategorie!K19</f>
        <v>0.002998945727906124</v>
      </c>
      <c r="L24" s="38">
        <f>I24-$I$4</f>
        <v>0.004837962962962964</v>
      </c>
      <c r="M24" s="54">
        <f>ROUND((L24/K24*1000),0)</f>
        <v>1613</v>
      </c>
    </row>
    <row r="25" spans="1:13" ht="12.75">
      <c r="A25" s="49">
        <f>ROW(C22)</f>
        <v>22</v>
      </c>
      <c r="B25" s="50" t="str">
        <f>Kategorie!B20</f>
        <v>1</v>
      </c>
      <c r="C25" s="51" t="str">
        <f>Kategorie!C20</f>
        <v>Pohanka</v>
      </c>
      <c r="D25" s="51" t="str">
        <f>Kategorie!D20</f>
        <v>Libor</v>
      </c>
      <c r="E25" s="51" t="str">
        <f>Kategorie!E20</f>
        <v>ZAF vel.s.V.P</v>
      </c>
      <c r="F25" s="42" t="str">
        <f>Kategorie!F20</f>
        <v>1978</v>
      </c>
      <c r="G25" s="42" t="str">
        <f>Kategorie!G20</f>
        <v>MA</v>
      </c>
      <c r="H25" s="42" t="str">
        <f>Kategorie!H20</f>
        <v>MA</v>
      </c>
      <c r="I25" s="52">
        <f>Kategorie!I20</f>
        <v>0.030358796296296297</v>
      </c>
      <c r="J25" s="53">
        <f>Kategorie!J20</f>
        <v>6</v>
      </c>
      <c r="K25" s="38">
        <f>Kategorie!K20</f>
        <v>0.003005821415474881</v>
      </c>
      <c r="L25" s="38">
        <f>I25-$I$4</f>
        <v>0.004907407407407409</v>
      </c>
      <c r="M25" s="54">
        <f>ROUND((L25/K25*1000),0)</f>
        <v>1633</v>
      </c>
    </row>
    <row r="26" spans="1:13" ht="12.75">
      <c r="A26" s="49">
        <f>ROW(C23)</f>
        <v>23</v>
      </c>
      <c r="B26" s="50" t="str">
        <f>Kategorie!B21</f>
        <v>1508</v>
      </c>
      <c r="C26" s="51" t="str">
        <f>Kategorie!C21</f>
        <v>Reidlinger</v>
      </c>
      <c r="D26" s="51" t="str">
        <f>Kategorie!D21</f>
        <v>Markus</v>
      </c>
      <c r="E26" s="51" t="str">
        <f>Kategorie!E21</f>
        <v>LAC Harlekin</v>
      </c>
      <c r="F26" s="42" t="str">
        <f>Kategorie!F21</f>
        <v>1977</v>
      </c>
      <c r="G26" s="42" t="str">
        <f>Kategorie!G21</f>
        <v>MA</v>
      </c>
      <c r="H26" s="42" t="str">
        <f>Kategorie!H21</f>
        <v>MA</v>
      </c>
      <c r="I26" s="52">
        <f>Kategorie!I21</f>
        <v>0.030393518518518518</v>
      </c>
      <c r="J26" s="53">
        <f>Kategorie!J21</f>
        <v>5</v>
      </c>
      <c r="K26" s="38">
        <f>Kategorie!K21</f>
        <v>0.0030092592592592593</v>
      </c>
      <c r="L26" s="38">
        <f>I26-$I$4</f>
        <v>0.00494212962962963</v>
      </c>
      <c r="M26" s="54">
        <f>ROUND((L26/K26*1000),0)</f>
        <v>1642</v>
      </c>
    </row>
    <row r="27" spans="1:13" ht="12.75">
      <c r="A27" s="49">
        <f>ROW(C24)</f>
        <v>24</v>
      </c>
      <c r="B27" s="50" t="str">
        <f>Kategorie!B22</f>
        <v>190</v>
      </c>
      <c r="C27" s="51" t="str">
        <f>Kategorie!C22</f>
        <v>Glock</v>
      </c>
      <c r="D27" s="51" t="str">
        <f>Kategorie!D22</f>
        <v>Kurt</v>
      </c>
      <c r="E27" s="51" t="str">
        <f>Kategorie!E22</f>
        <v>LAC Harlekin</v>
      </c>
      <c r="F27" s="42" t="str">
        <f>Kategorie!F22</f>
        <v>1987</v>
      </c>
      <c r="G27" s="42" t="str">
        <f>Kategorie!G22</f>
        <v>MA</v>
      </c>
      <c r="H27" s="42" t="str">
        <f>Kategorie!H22</f>
        <v>MA</v>
      </c>
      <c r="I27" s="52">
        <f>Kategorie!I22</f>
        <v>0.030578703703703705</v>
      </c>
      <c r="J27" s="53">
        <f>Kategorie!J22</f>
        <v>4</v>
      </c>
      <c r="K27" s="38">
        <f>Kategorie!K22</f>
        <v>0.003027594426109278</v>
      </c>
      <c r="L27" s="38">
        <f>I27-$I$4</f>
        <v>0.005127314814814817</v>
      </c>
      <c r="M27" s="54">
        <f>ROUND((L27/K27*1000),0)</f>
        <v>1694</v>
      </c>
    </row>
    <row r="28" spans="1:13" ht="12.75">
      <c r="A28" s="49">
        <f>ROW(C25)</f>
        <v>25</v>
      </c>
      <c r="B28" s="50" t="str">
        <f>Kategorie!B82</f>
        <v>3333</v>
      </c>
      <c r="C28" s="51" t="str">
        <f>Kategorie!C82</f>
        <v>Vojtěch</v>
      </c>
      <c r="D28" s="51" t="str">
        <f>Kategorie!D82</f>
        <v>Petr</v>
      </c>
      <c r="E28" s="51" t="str">
        <f>Kategorie!E82</f>
        <v>Sedlešovice</v>
      </c>
      <c r="F28" s="42" t="str">
        <f>Kategorie!F82</f>
        <v>1971</v>
      </c>
      <c r="G28" s="42" t="str">
        <f>Kategorie!G82</f>
        <v>MB</v>
      </c>
      <c r="H28" s="42" t="str">
        <f>Kategorie!H82</f>
        <v>MB</v>
      </c>
      <c r="I28" s="52">
        <f>Kategorie!I82</f>
        <v>0.030601851851851852</v>
      </c>
      <c r="J28" s="53">
        <f>Kategorie!J82</f>
        <v>16</v>
      </c>
      <c r="K28" s="38">
        <f>Kategorie!K82</f>
        <v>0.00302988632196553</v>
      </c>
      <c r="L28" s="38">
        <f>I28-$I$4</f>
        <v>0.005150462962962964</v>
      </c>
      <c r="M28" s="54">
        <f>ROUND((L28/K28*1000),0)</f>
        <v>1700</v>
      </c>
    </row>
    <row r="29" spans="1:13" ht="12.75">
      <c r="A29" s="49">
        <f>ROW(C26)</f>
        <v>26</v>
      </c>
      <c r="B29" s="50" t="str">
        <f>Kategorie!B83</f>
        <v>300</v>
      </c>
      <c r="C29" s="51" t="str">
        <f>Kategorie!C83</f>
        <v>Procházka</v>
      </c>
      <c r="D29" s="51" t="str">
        <f>Kategorie!D83</f>
        <v>Pavel</v>
      </c>
      <c r="E29" s="51" t="str">
        <f>Kategorie!E83</f>
        <v>nezařazen</v>
      </c>
      <c r="F29" s="42" t="str">
        <f>Kategorie!F83</f>
        <v>1970</v>
      </c>
      <c r="G29" s="42" t="str">
        <f>Kategorie!G83</f>
        <v>MB</v>
      </c>
      <c r="H29" s="42" t="str">
        <f>Kategorie!H83</f>
        <v>MB</v>
      </c>
      <c r="I29" s="52">
        <f>Kategorie!I83</f>
        <v>0.030659722222222224</v>
      </c>
      <c r="J29" s="53">
        <f>Kategorie!J83</f>
        <v>15</v>
      </c>
      <c r="K29" s="38">
        <f>Kategorie!K83</f>
        <v>0.003035616061606161</v>
      </c>
      <c r="L29" s="38">
        <f>I29-$I$4</f>
        <v>0.005208333333333336</v>
      </c>
      <c r="M29" s="54">
        <f>ROUND((L29/K29*1000),0)</f>
        <v>1716</v>
      </c>
    </row>
    <row r="30" spans="1:13" ht="12.75">
      <c r="A30" s="49">
        <f>ROW(C27)</f>
        <v>27</v>
      </c>
      <c r="B30" s="50" t="str">
        <f>Kategorie!B23</f>
        <v>80</v>
      </c>
      <c r="C30" s="51" t="str">
        <f>Kategorie!C23</f>
        <v>Vajčner</v>
      </c>
      <c r="D30" s="51" t="str">
        <f>Kategorie!D23</f>
        <v>Martin</v>
      </c>
      <c r="E30" s="51" t="str">
        <f>Kategorie!E23</f>
        <v>Znovín Znojmo</v>
      </c>
      <c r="F30" s="42" t="str">
        <f>Kategorie!F23</f>
        <v>1986</v>
      </c>
      <c r="G30" s="42" t="str">
        <f>Kategorie!G23</f>
        <v>MA</v>
      </c>
      <c r="H30" s="42" t="str">
        <f>Kategorie!H23</f>
        <v>MA</v>
      </c>
      <c r="I30" s="52">
        <f>Kategorie!I23</f>
        <v>0.030706018518518518</v>
      </c>
      <c r="J30" s="53">
        <f>Kategorie!J23</f>
        <v>3</v>
      </c>
      <c r="K30" s="38">
        <f>Kategorie!K23</f>
        <v>0.0030401998533186652</v>
      </c>
      <c r="L30" s="38">
        <f>I30-$I$4</f>
        <v>0.00525462962962963</v>
      </c>
      <c r="M30" s="54">
        <f>ROUND((L30/K30*1000),0)</f>
        <v>1728</v>
      </c>
    </row>
    <row r="31" spans="1:13" ht="12.75">
      <c r="A31" s="49">
        <f>ROW(C28)</f>
        <v>28</v>
      </c>
      <c r="B31" s="50" t="str">
        <f>Kategorie!B24</f>
        <v>96</v>
      </c>
      <c r="C31" s="51" t="str">
        <f>Kategorie!C24</f>
        <v>Dvořáček</v>
      </c>
      <c r="D31" s="51" t="str">
        <f>Kategorie!D24</f>
        <v>Adam</v>
      </c>
      <c r="E31" s="51" t="str">
        <f>Kategorie!E24</f>
        <v>nezařazen</v>
      </c>
      <c r="F31" s="42" t="str">
        <f>Kategorie!F24</f>
        <v>1996</v>
      </c>
      <c r="G31" s="42" t="str">
        <f>Kategorie!G24</f>
        <v>MA</v>
      </c>
      <c r="H31" s="42" t="str">
        <f>Kategorie!H24</f>
        <v>MA</v>
      </c>
      <c r="I31" s="52">
        <f>Kategorie!I24</f>
        <v>0.030729166666666665</v>
      </c>
      <c r="J31" s="53">
        <f>Kategorie!J24</f>
        <v>2</v>
      </c>
      <c r="K31" s="38">
        <f>Kategorie!K24</f>
        <v>0.0030424917491749174</v>
      </c>
      <c r="L31" s="38">
        <f>I31-$I$4</f>
        <v>0.005277777777777777</v>
      </c>
      <c r="M31" s="54">
        <f>ROUND((L31/K31*1000),0)</f>
        <v>1735</v>
      </c>
    </row>
    <row r="32" spans="1:13" ht="12.75">
      <c r="A32" s="49">
        <f>ROW(C29)</f>
        <v>29</v>
      </c>
      <c r="B32" s="50" t="str">
        <f>Kategorie!B25</f>
        <v>23</v>
      </c>
      <c r="C32" s="51" t="str">
        <f>Kategorie!C25</f>
        <v>Švrček</v>
      </c>
      <c r="D32" s="51" t="str">
        <f>Kategorie!D25</f>
        <v>Filip</v>
      </c>
      <c r="E32" s="51" t="str">
        <f>Kategorie!E25</f>
        <v>MK Chrti Lednice</v>
      </c>
      <c r="F32" s="42" t="str">
        <f>Kategorie!F25</f>
        <v>1981</v>
      </c>
      <c r="G32" s="42" t="str">
        <f>Kategorie!G25</f>
        <v>MA</v>
      </c>
      <c r="H32" s="42" t="str">
        <f>Kategorie!H25</f>
        <v>MA</v>
      </c>
      <c r="I32" s="52">
        <f>Kategorie!I25</f>
        <v>0.030787037037037036</v>
      </c>
      <c r="J32" s="53">
        <f>Kategorie!J25</f>
        <v>1</v>
      </c>
      <c r="K32" s="38">
        <f>Kategorie!K25</f>
        <v>0.003048221488815548</v>
      </c>
      <c r="L32" s="38">
        <f>I32-$I$4</f>
        <v>0.005335648148148148</v>
      </c>
      <c r="M32" s="54">
        <f>ROUND((L32/K32*1000),0)</f>
        <v>1750</v>
      </c>
    </row>
    <row r="33" spans="1:13" ht="12.75">
      <c r="A33" s="49">
        <f>ROW(C30)</f>
        <v>30</v>
      </c>
      <c r="B33" s="50" t="str">
        <f>Kategorie!B84</f>
        <v>197</v>
      </c>
      <c r="C33" s="51" t="str">
        <f>Kategorie!C84</f>
        <v>Wellner</v>
      </c>
      <c r="D33" s="51" t="str">
        <f>Kategorie!D84</f>
        <v>Markus</v>
      </c>
      <c r="E33" s="51" t="str">
        <f>Kategorie!E84</f>
        <v>LAC Harlekin</v>
      </c>
      <c r="F33" s="42" t="str">
        <f>Kategorie!F84</f>
        <v>1973</v>
      </c>
      <c r="G33" s="42" t="str">
        <f>Kategorie!G84</f>
        <v>MB</v>
      </c>
      <c r="H33" s="42" t="str">
        <f>Kategorie!H84</f>
        <v>MB</v>
      </c>
      <c r="I33" s="52">
        <f>Kategorie!I84</f>
        <v>0.031377314814814816</v>
      </c>
      <c r="J33" s="53">
        <f>Kategorie!J84</f>
        <v>14</v>
      </c>
      <c r="K33" s="38">
        <f>Kategorie!K84</f>
        <v>0.003106664833149982</v>
      </c>
      <c r="L33" s="38">
        <f>I33-$I$4</f>
        <v>0.005925925925925928</v>
      </c>
      <c r="M33" s="54">
        <f>ROUND((L33/K33*1000),0)</f>
        <v>1907</v>
      </c>
    </row>
    <row r="34" spans="1:13" ht="12.75">
      <c r="A34" s="49">
        <f>ROW(C31)</f>
        <v>31</v>
      </c>
      <c r="B34" s="50" t="str">
        <f>Kategorie!B26</f>
        <v>95</v>
      </c>
      <c r="C34" s="51" t="str">
        <f>Kategorie!C26</f>
        <v>Hochman</v>
      </c>
      <c r="D34" s="51" t="str">
        <f>Kategorie!D26</f>
        <v>Zdeněk</v>
      </c>
      <c r="E34" s="51" t="str">
        <f>Kategorie!E26</f>
        <v>Skalica</v>
      </c>
      <c r="F34" s="42" t="str">
        <f>Kategorie!F26</f>
        <v>1985</v>
      </c>
      <c r="G34" s="42" t="str">
        <f>Kategorie!G26</f>
        <v>MA</v>
      </c>
      <c r="H34" s="42" t="str">
        <f>Kategorie!H26</f>
        <v>MA</v>
      </c>
      <c r="I34" s="52">
        <f>Kategorie!I26</f>
        <v>0.03140046296296296</v>
      </c>
      <c r="J34" s="53">
        <f>Kategorie!J26</f>
        <v>1</v>
      </c>
      <c r="K34" s="38">
        <f>Kategorie!K26</f>
        <v>0.0031089567290062342</v>
      </c>
      <c r="L34" s="38">
        <f>I34-$I$4</f>
        <v>0.005949074074074075</v>
      </c>
      <c r="M34" s="54">
        <f>ROUND((L34/K34*1000),0)</f>
        <v>1914</v>
      </c>
    </row>
    <row r="35" spans="1:13" ht="12.75">
      <c r="A35" s="49">
        <f>ROW(C32)</f>
        <v>32</v>
      </c>
      <c r="B35" s="50" t="str">
        <f>Kategorie!B27</f>
        <v>87</v>
      </c>
      <c r="C35" s="51" t="str">
        <f>Kategorie!C27</f>
        <v>Chlup</v>
      </c>
      <c r="D35" s="51" t="str">
        <f>Kategorie!D27</f>
        <v>Tomáš</v>
      </c>
      <c r="E35" s="51" t="str">
        <f>Kategorie!E27</f>
        <v>SK ST Kamenice</v>
      </c>
      <c r="F35" s="42" t="str">
        <f>Kategorie!F27</f>
        <v>1993</v>
      </c>
      <c r="G35" s="42" t="str">
        <f>Kategorie!G27</f>
        <v>MA</v>
      </c>
      <c r="H35" s="42" t="str">
        <f>Kategorie!H27</f>
        <v>MA</v>
      </c>
      <c r="I35" s="52">
        <f>Kategorie!I27</f>
        <v>0.03141203703703704</v>
      </c>
      <c r="J35" s="53">
        <f>Kategorie!J27</f>
        <v>1</v>
      </c>
      <c r="K35" s="38">
        <f>Kategorie!K27</f>
        <v>0.00311010267693436</v>
      </c>
      <c r="L35" s="38">
        <f>I35-$I$4</f>
        <v>0.005960648148148149</v>
      </c>
      <c r="M35" s="54">
        <f>ROUND((L35/K35*1000),0)</f>
        <v>1917</v>
      </c>
    </row>
    <row r="36" spans="1:13" ht="12.75">
      <c r="A36" s="49">
        <f>ROW(C33)</f>
        <v>33</v>
      </c>
      <c r="B36" s="50" t="str">
        <f>Kategorie!B28</f>
        <v>115</v>
      </c>
      <c r="C36" s="51" t="str">
        <f>Kategorie!C28</f>
        <v>Fritscher</v>
      </c>
      <c r="D36" s="51" t="str">
        <f>Kategorie!D28</f>
        <v>Adam</v>
      </c>
      <c r="E36" s="51" t="str">
        <f>Kategorie!E28</f>
        <v>TJ Liga Olomouc</v>
      </c>
      <c r="F36" s="42" t="str">
        <f>Kategorie!F28</f>
        <v>1975</v>
      </c>
      <c r="G36" s="42" t="str">
        <f>Kategorie!G28</f>
        <v>MA</v>
      </c>
      <c r="H36" s="42" t="str">
        <f>Kategorie!H28</f>
        <v>MA</v>
      </c>
      <c r="I36" s="52">
        <f>Kategorie!I28</f>
        <v>0.03142361111111111</v>
      </c>
      <c r="J36" s="53">
        <f>Kategorie!J28</f>
        <v>1</v>
      </c>
      <c r="K36" s="38">
        <f>Kategorie!K28</f>
        <v>0.0031112486248624865</v>
      </c>
      <c r="L36" s="38">
        <f>I36-$I$4</f>
        <v>0.0059722222222222225</v>
      </c>
      <c r="M36" s="54">
        <f>ROUND((L36/K36*1000),0)</f>
        <v>1920</v>
      </c>
    </row>
    <row r="37" spans="1:13" ht="12.75">
      <c r="A37" s="49">
        <f>ROW(C34)</f>
        <v>34</v>
      </c>
      <c r="B37" s="50" t="str">
        <f>Kategorie!B29</f>
        <v>136</v>
      </c>
      <c r="C37" s="51" t="str">
        <f>Kategorie!C29</f>
        <v>Štefanik</v>
      </c>
      <c r="D37" s="51" t="str">
        <f>Kategorie!D29</f>
        <v>Martin</v>
      </c>
      <c r="E37" s="51" t="str">
        <f>Kategorie!E29</f>
        <v>TJ SK Přísnotice</v>
      </c>
      <c r="F37" s="42" t="str">
        <f>Kategorie!F29</f>
        <v>1981</v>
      </c>
      <c r="G37" s="42" t="str">
        <f>Kategorie!G29</f>
        <v>MA</v>
      </c>
      <c r="H37" s="42" t="str">
        <f>Kategorie!H29</f>
        <v>MA</v>
      </c>
      <c r="I37" s="52">
        <f>Kategorie!I29</f>
        <v>0.03144675925925926</v>
      </c>
      <c r="J37" s="53">
        <f>Kategorie!J29</f>
        <v>1</v>
      </c>
      <c r="K37" s="38">
        <f>Kategorie!K29</f>
        <v>0.0031135405207187387</v>
      </c>
      <c r="L37" s="38">
        <f>I37-$I$4</f>
        <v>0.00599537037037037</v>
      </c>
      <c r="M37" s="54">
        <f>ROUND((L37/K37*1000),0)</f>
        <v>1926</v>
      </c>
    </row>
    <row r="38" spans="1:13" ht="12.75">
      <c r="A38" s="49">
        <f>ROW(C35)</f>
        <v>35</v>
      </c>
      <c r="B38" s="50" t="str">
        <f>Kategorie!B30</f>
        <v>152</v>
      </c>
      <c r="C38" s="51" t="str">
        <f>Kategorie!C30</f>
        <v>Dominek</v>
      </c>
      <c r="D38" s="51" t="str">
        <f>Kategorie!D30</f>
        <v>Martin</v>
      </c>
      <c r="E38" s="51" t="str">
        <f>Kategorie!E30</f>
        <v>nezařazen</v>
      </c>
      <c r="F38" s="42" t="str">
        <f>Kategorie!F30</f>
        <v>1977</v>
      </c>
      <c r="G38" s="42" t="str">
        <f>Kategorie!G30</f>
        <v>MA</v>
      </c>
      <c r="H38" s="42" t="str">
        <f>Kategorie!H30</f>
        <v>MA</v>
      </c>
      <c r="I38" s="52">
        <f>Kategorie!I30</f>
        <v>0.03148148148148148</v>
      </c>
      <c r="J38" s="53">
        <f>Kategorie!J30</f>
        <v>1</v>
      </c>
      <c r="K38" s="38">
        <f>Kategorie!K30</f>
        <v>0.0031169783645031168</v>
      </c>
      <c r="L38" s="38">
        <f>I38-$I$4</f>
        <v>0.00603009259259259</v>
      </c>
      <c r="M38" s="54">
        <f>ROUND((L38/K38*1000),0)</f>
        <v>1935</v>
      </c>
    </row>
    <row r="39" spans="1:13" ht="12.75">
      <c r="A39" s="49">
        <f>ROW(C36)</f>
        <v>36</v>
      </c>
      <c r="B39" s="50" t="str">
        <f>Kategorie!B31</f>
        <v>123</v>
      </c>
      <c r="C39" s="51" t="str">
        <f>Kategorie!C31</f>
        <v>Oslzlý</v>
      </c>
      <c r="D39" s="51" t="str">
        <f>Kategorie!D31</f>
        <v>Martin</v>
      </c>
      <c r="E39" s="51" t="str">
        <f>Kategorie!E31</f>
        <v>Velké Bílovice</v>
      </c>
      <c r="F39" s="42" t="str">
        <f>Kategorie!F31</f>
        <v>1981</v>
      </c>
      <c r="G39" s="42" t="str">
        <f>Kategorie!G31</f>
        <v>MA</v>
      </c>
      <c r="H39" s="42" t="str">
        <f>Kategorie!H31</f>
        <v>MA</v>
      </c>
      <c r="I39" s="52">
        <f>Kategorie!I31</f>
        <v>0.03149305555555556</v>
      </c>
      <c r="J39" s="53">
        <f>Kategorie!J31</f>
        <v>1</v>
      </c>
      <c r="K39" s="38">
        <f>Kategorie!K31</f>
        <v>0.0031181243124312435</v>
      </c>
      <c r="L39" s="38">
        <f>I39-$I$4</f>
        <v>0.006041666666666671</v>
      </c>
      <c r="M39" s="54">
        <f>ROUND((L39/K39*1000),0)</f>
        <v>1938</v>
      </c>
    </row>
    <row r="40" spans="1:13" ht="12.75">
      <c r="A40" s="49">
        <f>ROW(C37)</f>
        <v>37</v>
      </c>
      <c r="B40" s="50" t="str">
        <f>Kategorie!B85</f>
        <v>782</v>
      </c>
      <c r="C40" s="51" t="str">
        <f>Kategorie!C85</f>
        <v>Kynecký</v>
      </c>
      <c r="D40" s="51" t="str">
        <f>Kategorie!D85</f>
        <v>Radek</v>
      </c>
      <c r="E40" s="51" t="str">
        <f>Kategorie!E85</f>
        <v>Velké Pavlovice</v>
      </c>
      <c r="F40" s="42" t="str">
        <f>Kategorie!F85</f>
        <v>1972</v>
      </c>
      <c r="G40" s="42" t="str">
        <f>Kategorie!G85</f>
        <v>MB</v>
      </c>
      <c r="H40" s="42" t="str">
        <f>Kategorie!H85</f>
        <v>MB</v>
      </c>
      <c r="I40" s="52">
        <f>Kategorie!I85</f>
        <v>0.03155092592592593</v>
      </c>
      <c r="J40" s="53">
        <f>Kategorie!J85</f>
        <v>13</v>
      </c>
      <c r="K40" s="38">
        <f>Kategorie!K85</f>
        <v>0.003123854052071874</v>
      </c>
      <c r="L40" s="38">
        <f>I40-$I$4</f>
        <v>0.006099537037037039</v>
      </c>
      <c r="M40" s="54">
        <f>ROUND((L40/K40*1000),0)</f>
        <v>1953</v>
      </c>
    </row>
    <row r="41" spans="1:13" ht="12.75">
      <c r="A41" s="49">
        <f>ROW(C38)</f>
        <v>38</v>
      </c>
      <c r="B41" s="50" t="str">
        <f>Kategorie!B32</f>
        <v>129</v>
      </c>
      <c r="C41" s="51" t="str">
        <f>Kategorie!C32</f>
        <v>Kocur</v>
      </c>
      <c r="D41" s="51" t="str">
        <f>Kategorie!D32</f>
        <v>Lukáš</v>
      </c>
      <c r="E41" s="51" t="str">
        <f>Kategorie!E32</f>
        <v>VHS Brno</v>
      </c>
      <c r="F41" s="42" t="str">
        <f>Kategorie!F32</f>
        <v>1977</v>
      </c>
      <c r="G41" s="42" t="str">
        <f>Kategorie!G32</f>
        <v>MA</v>
      </c>
      <c r="H41" s="42" t="str">
        <f>Kategorie!H32</f>
        <v>MA</v>
      </c>
      <c r="I41" s="52">
        <f>Kategorie!I32</f>
        <v>0.031574074074074074</v>
      </c>
      <c r="J41" s="53">
        <f>Kategorie!J32</f>
        <v>1</v>
      </c>
      <c r="K41" s="38">
        <f>Kategorie!K32</f>
        <v>0.003126145947928126</v>
      </c>
      <c r="L41" s="38">
        <f>I41-$I$4</f>
        <v>0.006122685185185186</v>
      </c>
      <c r="M41" s="54">
        <f>ROUND((L41/K41*1000),0)</f>
        <v>1959</v>
      </c>
    </row>
    <row r="42" spans="1:13" ht="12.75">
      <c r="A42" s="49">
        <f>ROW(C39)</f>
        <v>39</v>
      </c>
      <c r="B42" s="50" t="str">
        <f>Kategorie!B33</f>
        <v>146</v>
      </c>
      <c r="C42" s="51" t="str">
        <f>Kategorie!C33</f>
        <v>Pelzer</v>
      </c>
      <c r="D42" s="51" t="str">
        <f>Kategorie!D33</f>
        <v>Lorenz</v>
      </c>
      <c r="E42" s="51" t="str">
        <f>Kategorie!E33</f>
        <v>LAC Harlekin</v>
      </c>
      <c r="F42" s="42" t="str">
        <f>Kategorie!F33</f>
        <v>1975</v>
      </c>
      <c r="G42" s="42" t="str">
        <f>Kategorie!G33</f>
        <v>MA</v>
      </c>
      <c r="H42" s="42" t="str">
        <f>Kategorie!H33</f>
        <v>MA</v>
      </c>
      <c r="I42" s="52">
        <f>Kategorie!I33</f>
        <v>0.031643518518518515</v>
      </c>
      <c r="J42" s="53">
        <f>Kategorie!J33</f>
        <v>1</v>
      </c>
      <c r="K42" s="38">
        <f>Kategorie!K33</f>
        <v>0.0031330216354968827</v>
      </c>
      <c r="L42" s="38">
        <f>I42-$I$4</f>
        <v>0.006192129629629627</v>
      </c>
      <c r="M42" s="54">
        <f>ROUND((L42/K42*1000),0)</f>
        <v>1976</v>
      </c>
    </row>
    <row r="43" spans="1:13" ht="12.75">
      <c r="A43" s="49">
        <f>ROW(C40)</f>
        <v>40</v>
      </c>
      <c r="B43" s="50" t="str">
        <f>Kategorie!B34</f>
        <v>122</v>
      </c>
      <c r="C43" s="51" t="str">
        <f>Kategorie!C34</f>
        <v>Bortlík</v>
      </c>
      <c r="D43" s="51" t="str">
        <f>Kategorie!D34</f>
        <v>Pavel</v>
      </c>
      <c r="E43" s="51" t="str">
        <f>Kategorie!E34</f>
        <v>AK Tišnov</v>
      </c>
      <c r="F43" s="42" t="str">
        <f>Kategorie!F34</f>
        <v>1983</v>
      </c>
      <c r="G43" s="42" t="str">
        <f>Kategorie!G34</f>
        <v>MA</v>
      </c>
      <c r="H43" s="42" t="str">
        <f>Kategorie!H34</f>
        <v>MA</v>
      </c>
      <c r="I43" s="52">
        <f>Kategorie!I34</f>
        <v>0.031689814814814816</v>
      </c>
      <c r="J43" s="53">
        <f>Kategorie!J34</f>
        <v>1</v>
      </c>
      <c r="K43" s="38">
        <f>Kategorie!K34</f>
        <v>0.003137605427209388</v>
      </c>
      <c r="L43" s="38">
        <f>I43-$I$4</f>
        <v>0.0062384259259259285</v>
      </c>
      <c r="M43" s="54">
        <f>ROUND((L43/K43*1000),0)</f>
        <v>1988</v>
      </c>
    </row>
    <row r="44" spans="1:13" ht="12.75">
      <c r="A44" s="49">
        <f>ROW(C41)</f>
        <v>41</v>
      </c>
      <c r="B44" s="50" t="str">
        <f>Kategorie!B35</f>
        <v>740</v>
      </c>
      <c r="C44" s="51" t="str">
        <f>Kategorie!C35</f>
        <v>Vrbánek</v>
      </c>
      <c r="D44" s="51" t="str">
        <f>Kategorie!D35</f>
        <v>Ivan</v>
      </c>
      <c r="E44" s="51" t="str">
        <f>Kategorie!E35</f>
        <v>nezařazen</v>
      </c>
      <c r="F44" s="42" t="str">
        <f>Kategorie!F35</f>
        <v>1984</v>
      </c>
      <c r="G44" s="42" t="str">
        <f>Kategorie!G35</f>
        <v>MA</v>
      </c>
      <c r="H44" s="42" t="str">
        <f>Kategorie!H35</f>
        <v>MA</v>
      </c>
      <c r="I44" s="52">
        <f>Kategorie!I35</f>
        <v>0.03190972222222222</v>
      </c>
      <c r="J44" s="53">
        <f>Kategorie!J35</f>
        <v>1</v>
      </c>
      <c r="K44" s="38">
        <f>Kategorie!K35</f>
        <v>0.0031593784378437842</v>
      </c>
      <c r="L44" s="38">
        <f>I44-$I$4</f>
        <v>0.006458333333333333</v>
      </c>
      <c r="M44" s="54">
        <f>ROUND((L44/K44*1000),0)</f>
        <v>2044</v>
      </c>
    </row>
    <row r="45" spans="1:13" ht="12.75">
      <c r="A45" s="49">
        <f>ROW(C42)</f>
        <v>42</v>
      </c>
      <c r="B45" s="50" t="str">
        <f>Kategorie!B36</f>
        <v>173</v>
      </c>
      <c r="C45" s="51" t="str">
        <f>Kategorie!C36</f>
        <v>Šerák</v>
      </c>
      <c r="D45" s="51" t="str">
        <f>Kategorie!D36</f>
        <v>Martin</v>
      </c>
      <c r="E45" s="51" t="str">
        <f>Kategorie!E36</f>
        <v>Sokol Bílovice</v>
      </c>
      <c r="F45" s="42" t="str">
        <f>Kategorie!F36</f>
        <v>1978</v>
      </c>
      <c r="G45" s="42" t="str">
        <f>Kategorie!G36</f>
        <v>MA</v>
      </c>
      <c r="H45" s="42" t="str">
        <f>Kategorie!H36</f>
        <v>MA</v>
      </c>
      <c r="I45" s="52">
        <f>Kategorie!I36</f>
        <v>0.031956018518518516</v>
      </c>
      <c r="J45" s="53">
        <f>Kategorie!J36</f>
        <v>1</v>
      </c>
      <c r="K45" s="38">
        <f>Kategorie!K36</f>
        <v>0.0031639622295562887</v>
      </c>
      <c r="L45" s="38">
        <f>I45-$I$4</f>
        <v>0.006504629629629628</v>
      </c>
      <c r="M45" s="54">
        <f>ROUND((L45/K45*1000),0)</f>
        <v>2056</v>
      </c>
    </row>
    <row r="46" spans="1:13" ht="12.75">
      <c r="A46" s="49">
        <f>ROW(C43)</f>
        <v>43</v>
      </c>
      <c r="B46" s="50" t="str">
        <f>Kategorie!B86</f>
        <v>3</v>
      </c>
      <c r="C46" s="51" t="str">
        <f>Kategorie!C86</f>
        <v>Florián</v>
      </c>
      <c r="D46" s="51" t="str">
        <f>Kategorie!D86</f>
        <v>Radim</v>
      </c>
      <c r="E46" s="51" t="str">
        <f>Kategorie!E86</f>
        <v>AP Brno</v>
      </c>
      <c r="F46" s="42" t="str">
        <f>Kategorie!F86</f>
        <v>1970</v>
      </c>
      <c r="G46" s="42" t="str">
        <f>Kategorie!G86</f>
        <v>MB</v>
      </c>
      <c r="H46" s="42" t="str">
        <f>Kategorie!H86</f>
        <v>MB</v>
      </c>
      <c r="I46" s="52">
        <f>Kategorie!I86</f>
        <v>0.03197916666666667</v>
      </c>
      <c r="J46" s="53">
        <f>Kategorie!J86</f>
        <v>12</v>
      </c>
      <c r="K46" s="38">
        <f>Kategorie!K86</f>
        <v>0.0031662541254125418</v>
      </c>
      <c r="L46" s="38">
        <f>I46-$I$4</f>
        <v>0.006527777777777782</v>
      </c>
      <c r="M46" s="54">
        <f>ROUND((L46/K46*1000),0)</f>
        <v>2062</v>
      </c>
    </row>
    <row r="47" spans="1:13" ht="12.75">
      <c r="A47" s="49">
        <f>ROW(C44)</f>
        <v>44</v>
      </c>
      <c r="B47" s="50" t="str">
        <f>Kategorie!B87</f>
        <v>124</v>
      </c>
      <c r="C47" s="51" t="str">
        <f>Kategorie!C87</f>
        <v>Čermák</v>
      </c>
      <c r="D47" s="51" t="str">
        <f>Kategorie!D87</f>
        <v>Bedřich</v>
      </c>
      <c r="E47" s="51" t="str">
        <f>Kategorie!E87</f>
        <v>Atletic Třebíč</v>
      </c>
      <c r="F47" s="42" t="str">
        <f>Kategorie!F87</f>
        <v>1974</v>
      </c>
      <c r="G47" s="42" t="str">
        <f>Kategorie!G87</f>
        <v>MB</v>
      </c>
      <c r="H47" s="42" t="str">
        <f>Kategorie!H87</f>
        <v>MB</v>
      </c>
      <c r="I47" s="52">
        <f>Kategorie!I87</f>
        <v>0.03211805555555555</v>
      </c>
      <c r="J47" s="53">
        <f>Kategorie!J87</f>
        <v>11</v>
      </c>
      <c r="K47" s="38">
        <f>Kategorie!K87</f>
        <v>0.0031800055005500546</v>
      </c>
      <c r="L47" s="38">
        <f>I47-$I$4</f>
        <v>0.0066666666666666645</v>
      </c>
      <c r="M47" s="54">
        <f>ROUND((L47/K47*1000),0)</f>
        <v>2096</v>
      </c>
    </row>
    <row r="48" spans="1:13" ht="12.75">
      <c r="A48" s="49">
        <f>ROW(C45)</f>
        <v>45</v>
      </c>
      <c r="B48" s="50" t="str">
        <f>Kategorie!B37</f>
        <v>10</v>
      </c>
      <c r="C48" s="51" t="str">
        <f>Kategorie!C37</f>
        <v>Vávra</v>
      </c>
      <c r="D48" s="51" t="str">
        <f>Kategorie!D37</f>
        <v>Václav</v>
      </c>
      <c r="E48" s="51" t="str">
        <f>Kategorie!E37</f>
        <v>ŠAK Židlochvice</v>
      </c>
      <c r="F48" s="42" t="str">
        <f>Kategorie!F37</f>
        <v>1998</v>
      </c>
      <c r="G48" s="42" t="str">
        <f>Kategorie!G37</f>
        <v>MA</v>
      </c>
      <c r="H48" s="42" t="str">
        <f>Kategorie!H37</f>
        <v>MA</v>
      </c>
      <c r="I48" s="52">
        <f>Kategorie!I37</f>
        <v>0.03274305555555555</v>
      </c>
      <c r="J48" s="53">
        <f>Kategorie!J37</f>
        <v>1</v>
      </c>
      <c r="K48" s="38">
        <f>Kategorie!K37</f>
        <v>0.0032418866886688665</v>
      </c>
      <c r="L48" s="38">
        <f>I48-$I$4</f>
        <v>0.007291666666666665</v>
      </c>
      <c r="M48" s="54">
        <f>ROUND((L48/K48*1000),0)</f>
        <v>2249</v>
      </c>
    </row>
    <row r="49" spans="1:13" ht="12.75">
      <c r="A49" s="49">
        <f>ROW(C46)</f>
        <v>46</v>
      </c>
      <c r="B49" s="50" t="str">
        <f>Kategorie!B88</f>
        <v>167</v>
      </c>
      <c r="C49" s="51" t="str">
        <f>Kategorie!C88</f>
        <v>Krátký</v>
      </c>
      <c r="D49" s="51" t="str">
        <f>Kategorie!D88</f>
        <v>Ivo</v>
      </c>
      <c r="E49" s="51" t="str">
        <f>Kategorie!E88</f>
        <v>nezařazen</v>
      </c>
      <c r="F49" s="42" t="str">
        <f>Kategorie!F88</f>
        <v>1968</v>
      </c>
      <c r="G49" s="42" t="str">
        <f>Kategorie!G88</f>
        <v>MB</v>
      </c>
      <c r="H49" s="42" t="str">
        <f>Kategorie!H88</f>
        <v>MB</v>
      </c>
      <c r="I49" s="52">
        <f>Kategorie!I88</f>
        <v>0.03280092592592593</v>
      </c>
      <c r="J49" s="53">
        <f>Kategorie!J88</f>
        <v>10</v>
      </c>
      <c r="K49" s="38">
        <f>Kategorie!K88</f>
        <v>0.0032476164283094977</v>
      </c>
      <c r="L49" s="38">
        <f>I49-$I$4</f>
        <v>0.00734953703703704</v>
      </c>
      <c r="M49" s="54">
        <f>ROUND((L49/K49*1000),0)</f>
        <v>2263</v>
      </c>
    </row>
    <row r="50" spans="1:13" ht="12.75">
      <c r="A50" s="49">
        <f>ROW(C47)</f>
        <v>47</v>
      </c>
      <c r="B50" s="50" t="str">
        <f>Kategorie!B118</f>
        <v>69</v>
      </c>
      <c r="C50" s="51" t="str">
        <f>Kategorie!C118</f>
        <v>Špacír</v>
      </c>
      <c r="D50" s="51" t="str">
        <f>Kategorie!D118</f>
        <v>Ladislav</v>
      </c>
      <c r="E50" s="51" t="str">
        <f>Kategorie!E118</f>
        <v>Loko Břeclav</v>
      </c>
      <c r="F50" s="42" t="str">
        <f>Kategorie!F118</f>
        <v>1955</v>
      </c>
      <c r="G50" s="42" t="str">
        <f>Kategorie!G118</f>
        <v>MC</v>
      </c>
      <c r="H50" s="42" t="str">
        <f>Kategorie!H118</f>
        <v>MC</v>
      </c>
      <c r="I50" s="52">
        <f>Kategorie!I118</f>
        <v>0.032858796296296296</v>
      </c>
      <c r="J50" s="53">
        <f>Kategorie!J118</f>
        <v>18</v>
      </c>
      <c r="K50" s="38">
        <f>Kategorie!K118</f>
        <v>0.0032533461679501285</v>
      </c>
      <c r="L50" s="38">
        <f>I50-$I$4</f>
        <v>0.007407407407407408</v>
      </c>
      <c r="M50" s="54">
        <f>ROUND((L50/K50*1000),0)</f>
        <v>2277</v>
      </c>
    </row>
    <row r="51" spans="1:13" ht="12.75">
      <c r="A51" s="49">
        <f>ROW(C48)</f>
        <v>48</v>
      </c>
      <c r="B51" s="50" t="str">
        <f>Kategorie!B89</f>
        <v>7</v>
      </c>
      <c r="C51" s="51" t="str">
        <f>Kategorie!C89</f>
        <v>Jančařík</v>
      </c>
      <c r="D51" s="51" t="str">
        <f>Kategorie!D89</f>
        <v>Petr</v>
      </c>
      <c r="E51" s="51" t="str">
        <f>Kategorie!E89</f>
        <v>AAC Brno</v>
      </c>
      <c r="F51" s="42" t="str">
        <f>Kategorie!F89</f>
        <v>1968</v>
      </c>
      <c r="G51" s="42" t="str">
        <f>Kategorie!G89</f>
        <v>MB</v>
      </c>
      <c r="H51" s="42" t="str">
        <f>Kategorie!H89</f>
        <v>MB</v>
      </c>
      <c r="I51" s="52">
        <f>Kategorie!I89</f>
        <v>0.03306712962962963</v>
      </c>
      <c r="J51" s="53">
        <f>Kategorie!J89</f>
        <v>9</v>
      </c>
      <c r="K51" s="38">
        <f>Kategorie!K89</f>
        <v>0.003273973230656399</v>
      </c>
      <c r="L51" s="38">
        <f>I51-$I$4</f>
        <v>0.007615740740740739</v>
      </c>
      <c r="M51" s="54">
        <f>ROUND((L51/K51*1000),0)</f>
        <v>2326</v>
      </c>
    </row>
    <row r="52" spans="1:13" ht="12.75">
      <c r="A52" s="49">
        <f>ROW(C49)</f>
        <v>49</v>
      </c>
      <c r="B52" s="50" t="str">
        <f>Kategorie!B90</f>
        <v>109</v>
      </c>
      <c r="C52" s="51" t="str">
        <f>Kategorie!C90</f>
        <v>Dragoun</v>
      </c>
      <c r="D52" s="51" t="str">
        <f>Kategorie!D90</f>
        <v>Daniel</v>
      </c>
      <c r="E52" s="51" t="str">
        <f>Kategorie!E90</f>
        <v>Fides Brno</v>
      </c>
      <c r="F52" s="42" t="str">
        <f>Kategorie!F90</f>
        <v>1967</v>
      </c>
      <c r="G52" s="42" t="str">
        <f>Kategorie!G90</f>
        <v>MB</v>
      </c>
      <c r="H52" s="42" t="str">
        <f>Kategorie!H90</f>
        <v>MB</v>
      </c>
      <c r="I52" s="52">
        <f>Kategorie!I90</f>
        <v>0.03320601851851852</v>
      </c>
      <c r="J52" s="53">
        <f>Kategorie!J90</f>
        <v>8</v>
      </c>
      <c r="K52" s="38">
        <f>Kategorie!K90</f>
        <v>0.0032877246057939125</v>
      </c>
      <c r="L52" s="38">
        <f>I52-$I$4</f>
        <v>0.007754629629629629</v>
      </c>
      <c r="M52" s="54">
        <f>ROUND((L52/K52*1000),0)</f>
        <v>2359</v>
      </c>
    </row>
    <row r="53" spans="1:13" ht="12.75">
      <c r="A53" s="49">
        <f>ROW(C50)</f>
        <v>50</v>
      </c>
      <c r="B53" s="50" t="str">
        <f>Kategorie!B91</f>
        <v>4</v>
      </c>
      <c r="C53" s="51" t="str">
        <f>Kategorie!C91</f>
        <v>Baják</v>
      </c>
      <c r="D53" s="51" t="str">
        <f>Kategorie!D91</f>
        <v>Marek</v>
      </c>
      <c r="E53" s="51" t="str">
        <f>Kategorie!E91</f>
        <v>T.J.Sok.V.B</v>
      </c>
      <c r="F53" s="42" t="str">
        <f>Kategorie!F91</f>
        <v>1972</v>
      </c>
      <c r="G53" s="42" t="str">
        <f>Kategorie!G91</f>
        <v>MB</v>
      </c>
      <c r="H53" s="42" t="str">
        <f>Kategorie!H91</f>
        <v>MB</v>
      </c>
      <c r="I53" s="52">
        <f>Kategorie!I91</f>
        <v>0.03325231481481482</v>
      </c>
      <c r="J53" s="53">
        <f>Kategorie!J91</f>
        <v>7</v>
      </c>
      <c r="K53" s="38">
        <f>Kategorie!K91</f>
        <v>0.003292308397506418</v>
      </c>
      <c r="L53" s="38">
        <f>I53-$I$4</f>
        <v>0.00780092592592593</v>
      </c>
      <c r="M53" s="54">
        <f>ROUND((L53/K53*1000),0)</f>
        <v>2369</v>
      </c>
    </row>
    <row r="54" spans="1:13" ht="12.75">
      <c r="A54" s="49">
        <f>ROW(C51)</f>
        <v>51</v>
      </c>
      <c r="B54" s="50" t="str">
        <f>Kategorie!B92</f>
        <v>860</v>
      </c>
      <c r="C54" s="51" t="str">
        <f>Kategorie!C92</f>
        <v>Janáček</v>
      </c>
      <c r="D54" s="51" t="str">
        <f>Kategorie!D92</f>
        <v>Vladimír</v>
      </c>
      <c r="E54" s="51" t="str">
        <f>Kategorie!E92</f>
        <v>SK24</v>
      </c>
      <c r="F54" s="42" t="str">
        <f>Kategorie!F92</f>
        <v>1973</v>
      </c>
      <c r="G54" s="42" t="str">
        <f>Kategorie!G92</f>
        <v>MB</v>
      </c>
      <c r="H54" s="42" t="str">
        <f>Kategorie!H92</f>
        <v>MB</v>
      </c>
      <c r="I54" s="52">
        <f>Kategorie!I92</f>
        <v>0.03329861111111111</v>
      </c>
      <c r="J54" s="53">
        <f>Kategorie!J92</f>
        <v>6</v>
      </c>
      <c r="K54" s="38">
        <f>Kategorie!K92</f>
        <v>0.0032968921892189223</v>
      </c>
      <c r="L54" s="38">
        <f>I54-$I$4</f>
        <v>0.007847222222222224</v>
      </c>
      <c r="M54" s="54">
        <f>ROUND((L54/K54*1000),0)</f>
        <v>2380</v>
      </c>
    </row>
    <row r="55" spans="1:13" ht="12.75">
      <c r="A55" s="49">
        <f>ROW(C52)</f>
        <v>52</v>
      </c>
      <c r="B55" s="50" t="str">
        <f>Kategorie!B38</f>
        <v>112</v>
      </c>
      <c r="C55" s="51" t="str">
        <f>Kategorie!C38</f>
        <v>Motyčka</v>
      </c>
      <c r="D55" s="51" t="str">
        <f>Kategorie!D38</f>
        <v>Jaromír</v>
      </c>
      <c r="E55" s="51" t="str">
        <f>Kategorie!E38</f>
        <v>Kuřim</v>
      </c>
      <c r="F55" s="42" t="str">
        <f>Kategorie!F38</f>
        <v>1996</v>
      </c>
      <c r="G55" s="42" t="str">
        <f>Kategorie!G38</f>
        <v>MA</v>
      </c>
      <c r="H55" s="42" t="str">
        <f>Kategorie!H38</f>
        <v>MA</v>
      </c>
      <c r="I55" s="52">
        <f>Kategorie!I38</f>
        <v>0.03333333333333333</v>
      </c>
      <c r="J55" s="53">
        <f>Kategorie!J38</f>
        <v>1</v>
      </c>
      <c r="K55" s="38">
        <f>Kategorie!K38</f>
        <v>0.0033003300330033004</v>
      </c>
      <c r="L55" s="38">
        <f>I55-$I$4</f>
        <v>0.007881944444444445</v>
      </c>
      <c r="M55" s="54">
        <f>ROUND((L55/K55*1000),0)</f>
        <v>2388</v>
      </c>
    </row>
    <row r="56" spans="1:13" ht="12.75">
      <c r="A56" s="49">
        <f>ROW(C53)</f>
        <v>53</v>
      </c>
      <c r="B56" s="50" t="str">
        <f>Kategorie!B119</f>
        <v>114</v>
      </c>
      <c r="C56" s="51" t="str">
        <f>Kategorie!C119</f>
        <v>Suchý</v>
      </c>
      <c r="D56" s="51" t="str">
        <f>Kategorie!D119</f>
        <v>Karel</v>
      </c>
      <c r="E56" s="51" t="str">
        <f>Kategorie!E119</f>
        <v>nezařazen</v>
      </c>
      <c r="F56" s="42" t="str">
        <f>Kategorie!F119</f>
        <v>1956</v>
      </c>
      <c r="G56" s="42" t="str">
        <f>Kategorie!G119</f>
        <v>MC</v>
      </c>
      <c r="H56" s="42" t="str">
        <f>Kategorie!H119</f>
        <v>MC</v>
      </c>
      <c r="I56" s="52">
        <f>Kategorie!I119</f>
        <v>0.03337962962962963</v>
      </c>
      <c r="J56" s="53">
        <f>Kategorie!J119</f>
        <v>16</v>
      </c>
      <c r="K56" s="38">
        <f>Kategorie!K119</f>
        <v>0.003304913824715805</v>
      </c>
      <c r="L56" s="38">
        <f>I56-$I$4</f>
        <v>0.00792824074074074</v>
      </c>
      <c r="M56" s="54">
        <f>ROUND((L56/K56*1000),0)</f>
        <v>2399</v>
      </c>
    </row>
    <row r="57" spans="1:13" ht="12.75">
      <c r="A57" s="49">
        <f>ROW(C54)</f>
        <v>54</v>
      </c>
      <c r="B57" s="50" t="str">
        <f>Kategorie!B145</f>
        <v>97</v>
      </c>
      <c r="C57" s="51" t="str">
        <f>Kategorie!C145</f>
        <v>Koreš</v>
      </c>
      <c r="D57" s="51" t="str">
        <f>Kategorie!D145</f>
        <v>Arnošt</v>
      </c>
      <c r="E57" s="51" t="str">
        <f>Kategorie!E145</f>
        <v>Atletic Třebíč</v>
      </c>
      <c r="F57" s="42" t="str">
        <f>Kategorie!F145</f>
        <v>1950</v>
      </c>
      <c r="G57" s="42" t="str">
        <f>Kategorie!G145</f>
        <v>MD</v>
      </c>
      <c r="H57" s="42" t="str">
        <f>Kategorie!H145</f>
        <v>MD</v>
      </c>
      <c r="I57" s="52">
        <f>Kategorie!I145</f>
        <v>0.03351851851851852</v>
      </c>
      <c r="J57" s="53">
        <f>Kategorie!J145</f>
        <v>30</v>
      </c>
      <c r="K57" s="38">
        <f>Kategorie!K145</f>
        <v>0.0033186651998533185</v>
      </c>
      <c r="L57" s="38">
        <f>I57-$I$4</f>
        <v>0.008067129629629629</v>
      </c>
      <c r="M57" s="54">
        <f>ROUND((L57/K57*1000),0)</f>
        <v>2431</v>
      </c>
    </row>
    <row r="58" spans="1:13" ht="12.75">
      <c r="A58" s="49">
        <f>ROW(C55)</f>
        <v>55</v>
      </c>
      <c r="B58" s="50" t="str">
        <f>Kategorie!B120</f>
        <v>74</v>
      </c>
      <c r="C58" s="51" t="str">
        <f>Kategorie!C120</f>
        <v>Soukup</v>
      </c>
      <c r="D58" s="51" t="str">
        <f>Kategorie!D120</f>
        <v>Milan</v>
      </c>
      <c r="E58" s="51" t="str">
        <f>Kategorie!E120</f>
        <v>Milovice</v>
      </c>
      <c r="F58" s="42" t="str">
        <f>Kategorie!F120</f>
        <v>1964</v>
      </c>
      <c r="G58" s="42" t="str">
        <f>Kategorie!G120</f>
        <v>MC</v>
      </c>
      <c r="H58" s="42" t="str">
        <f>Kategorie!H120</f>
        <v>MC</v>
      </c>
      <c r="I58" s="52">
        <f>Kategorie!I120</f>
        <v>0.03363425925925926</v>
      </c>
      <c r="J58" s="53">
        <f>Kategorie!J120</f>
        <v>15</v>
      </c>
      <c r="K58" s="38">
        <f>Kategorie!K120</f>
        <v>0.0033301246791345804</v>
      </c>
      <c r="L58" s="38">
        <f>I58-$I$4</f>
        <v>0.008182870370370372</v>
      </c>
      <c r="M58" s="54">
        <f>ROUND((L58/K58*1000),0)</f>
        <v>2457</v>
      </c>
    </row>
    <row r="59" spans="1:13" ht="12.75">
      <c r="A59" s="49">
        <f>ROW(C56)</f>
        <v>56</v>
      </c>
      <c r="B59" s="50" t="str">
        <f>Kategorie!B121</f>
        <v>142</v>
      </c>
      <c r="C59" s="51" t="str">
        <f>Kategorie!C121</f>
        <v>Orth</v>
      </c>
      <c r="D59" s="51" t="str">
        <f>Kategorie!D121</f>
        <v>Milan</v>
      </c>
      <c r="E59" s="51" t="str">
        <f>Kategorie!E121</f>
        <v>Břeclav</v>
      </c>
      <c r="F59" s="42" t="str">
        <f>Kategorie!F121</f>
        <v>1961</v>
      </c>
      <c r="G59" s="42" t="str">
        <f>Kategorie!G121</f>
        <v>MC</v>
      </c>
      <c r="H59" s="42" t="str">
        <f>Kategorie!H121</f>
        <v>MC</v>
      </c>
      <c r="I59" s="52">
        <f>Kategorie!I121</f>
        <v>0.03384259259259259</v>
      </c>
      <c r="J59" s="53">
        <f>Kategorie!J121</f>
        <v>14</v>
      </c>
      <c r="K59" s="38">
        <f>Kategorie!K121</f>
        <v>0.003350751741840851</v>
      </c>
      <c r="L59" s="38">
        <f>I59-$I$4</f>
        <v>0.008391203703703703</v>
      </c>
      <c r="M59" s="54">
        <f>ROUND((L59/K59*1000),0)</f>
        <v>2504</v>
      </c>
    </row>
    <row r="60" spans="1:13" ht="12.75">
      <c r="A60" s="49">
        <f>ROW(C57)</f>
        <v>57</v>
      </c>
      <c r="B60" s="50" t="str">
        <f>Kategorie!B39</f>
        <v>179</v>
      </c>
      <c r="C60" s="51" t="str">
        <f>Kategorie!C39</f>
        <v>Marek</v>
      </c>
      <c r="D60" s="51" t="str">
        <f>Kategorie!D39</f>
        <v>Karel</v>
      </c>
      <c r="E60" s="51" t="str">
        <f>Kategorie!E39</f>
        <v>SKI Klub</v>
      </c>
      <c r="F60" s="42" t="str">
        <f>Kategorie!F39</f>
        <v>1987</v>
      </c>
      <c r="G60" s="42" t="str">
        <f>Kategorie!G39</f>
        <v>MA</v>
      </c>
      <c r="H60" s="42" t="str">
        <f>Kategorie!H39</f>
        <v>MA</v>
      </c>
      <c r="I60" s="52">
        <f>Kategorie!I39</f>
        <v>0.03386574074074074</v>
      </c>
      <c r="J60" s="53">
        <f>Kategorie!J39</f>
        <v>1</v>
      </c>
      <c r="K60" s="38">
        <f>Kategorie!K39</f>
        <v>0.003353043637697103</v>
      </c>
      <c r="L60" s="38">
        <f>I60-$I$4</f>
        <v>0.00841435185185185</v>
      </c>
      <c r="M60" s="54">
        <f>ROUND((L60/K60*1000),0)</f>
        <v>2509</v>
      </c>
    </row>
    <row r="61" spans="1:13" ht="12.75">
      <c r="A61" s="49">
        <f>ROW(C58)</f>
        <v>58</v>
      </c>
      <c r="B61" s="50" t="str">
        <f>Kategorie!B93</f>
        <v>160</v>
      </c>
      <c r="C61" s="51" t="str">
        <f>Kategorie!C93</f>
        <v>Lima</v>
      </c>
      <c r="D61" s="51" t="str">
        <f>Kategorie!D93</f>
        <v>Nalter</v>
      </c>
      <c r="E61" s="51" t="str">
        <f>Kategorie!E93</f>
        <v>Free Eagle</v>
      </c>
      <c r="F61" s="42" t="str">
        <f>Kategorie!F93</f>
        <v>1974</v>
      </c>
      <c r="G61" s="42" t="str">
        <f>Kategorie!G93</f>
        <v>MB</v>
      </c>
      <c r="H61" s="42" t="str">
        <f>Kategorie!H93</f>
        <v>MB</v>
      </c>
      <c r="I61" s="52">
        <f>Kategorie!I93</f>
        <v>0.03386574074074074</v>
      </c>
      <c r="J61" s="53">
        <f>Kategorie!J93</f>
        <v>5</v>
      </c>
      <c r="K61" s="38">
        <f>Kategorie!K93</f>
        <v>0.003353043637697103</v>
      </c>
      <c r="L61" s="38">
        <f>I61-$I$4</f>
        <v>0.00841435185185185</v>
      </c>
      <c r="M61" s="54">
        <f>ROUND((L61/K61*1000),0)</f>
        <v>2509</v>
      </c>
    </row>
    <row r="62" spans="1:13" ht="12.75">
      <c r="A62" s="49">
        <f>ROW(C59)</f>
        <v>59</v>
      </c>
      <c r="B62" s="50" t="str">
        <f>Kategorie!B40</f>
        <v>164</v>
      </c>
      <c r="C62" s="51" t="str">
        <f>Kategorie!C40</f>
        <v>Novák</v>
      </c>
      <c r="D62" s="51" t="str">
        <f>Kategorie!D40</f>
        <v>David</v>
      </c>
      <c r="E62" s="51" t="str">
        <f>Kategorie!E40</f>
        <v>UNI Brno K-207</v>
      </c>
      <c r="F62" s="42" t="str">
        <f>Kategorie!F40</f>
        <v>1982</v>
      </c>
      <c r="G62" s="42" t="str">
        <f>Kategorie!G40</f>
        <v>MA</v>
      </c>
      <c r="H62" s="42" t="str">
        <f>Kategorie!H40</f>
        <v>MA</v>
      </c>
      <c r="I62" s="52">
        <f>Kategorie!I40</f>
        <v>0.03403935185185185</v>
      </c>
      <c r="J62" s="53">
        <f>Kategorie!J40</f>
        <v>1</v>
      </c>
      <c r="K62" s="38">
        <f>Kategorie!K40</f>
        <v>0.003370232856618995</v>
      </c>
      <c r="L62" s="38">
        <f>I62-$I$4</f>
        <v>0.00858796296296296</v>
      </c>
      <c r="M62" s="54">
        <f>ROUND((L62/K62*1000),0)</f>
        <v>2548</v>
      </c>
    </row>
    <row r="63" spans="1:13" ht="12.75">
      <c r="A63" s="49">
        <f>ROW(C60)</f>
        <v>60</v>
      </c>
      <c r="B63" s="50" t="str">
        <f>Kategorie!B41</f>
        <v>750</v>
      </c>
      <c r="C63" s="51" t="str">
        <f>Kategorie!C41</f>
        <v>Kučera</v>
      </c>
      <c r="D63" s="51" t="str">
        <f>Kategorie!D41</f>
        <v>Josef</v>
      </c>
      <c r="E63" s="51" t="str">
        <f>Kategorie!E41</f>
        <v>Rosice</v>
      </c>
      <c r="F63" s="42" t="str">
        <f>Kategorie!F41</f>
        <v>1985</v>
      </c>
      <c r="G63" s="42" t="str">
        <f>Kategorie!G41</f>
        <v>MA</v>
      </c>
      <c r="H63" s="42" t="str">
        <f>Kategorie!H41</f>
        <v>MA</v>
      </c>
      <c r="I63" s="52">
        <f>Kategorie!I41</f>
        <v>0.03409722222222222</v>
      </c>
      <c r="J63" s="53">
        <f>Kategorie!J41</f>
        <v>1</v>
      </c>
      <c r="K63" s="38">
        <f>Kategorie!K41</f>
        <v>0.003375962596259626</v>
      </c>
      <c r="L63" s="38">
        <f>I63-$I$4</f>
        <v>0.008645833333333335</v>
      </c>
      <c r="M63" s="54">
        <f>ROUND((L63/K63*1000),0)</f>
        <v>2561</v>
      </c>
    </row>
    <row r="64" spans="1:13" ht="12.75">
      <c r="A64" s="49">
        <f>ROW(C61)</f>
        <v>61</v>
      </c>
      <c r="B64" s="50" t="str">
        <f>Kategorie!B42</f>
        <v>39</v>
      </c>
      <c r="C64" s="51" t="str">
        <f>Kategorie!C42</f>
        <v>Blažek</v>
      </c>
      <c r="D64" s="51" t="str">
        <f>Kategorie!D42</f>
        <v>Lukáš</v>
      </c>
      <c r="E64" s="51" t="str">
        <f>Kategorie!E42</f>
        <v>Velosport</v>
      </c>
      <c r="F64" s="42" t="str">
        <f>Kategorie!F42</f>
        <v>1998</v>
      </c>
      <c r="G64" s="42" t="str">
        <f>Kategorie!G42</f>
        <v>MA</v>
      </c>
      <c r="H64" s="42" t="str">
        <f>Kategorie!H42</f>
        <v>MA</v>
      </c>
      <c r="I64" s="52">
        <f>Kategorie!I42</f>
        <v>0.03429398148148148</v>
      </c>
      <c r="J64" s="53">
        <f>Kategorie!J42</f>
        <v>1</v>
      </c>
      <c r="K64" s="38">
        <f>Kategorie!K42</f>
        <v>0.0033954437110377705</v>
      </c>
      <c r="L64" s="38">
        <f>I64-$I$4</f>
        <v>0.008842592592592593</v>
      </c>
      <c r="M64" s="54">
        <f>ROUND((L64/K64*1000),0)</f>
        <v>2604</v>
      </c>
    </row>
    <row r="65" spans="1:13" ht="12.75">
      <c r="A65" s="49">
        <f>ROW(C62)</f>
        <v>62</v>
      </c>
      <c r="B65" s="50" t="str">
        <f>Kategorie!B43</f>
        <v>110</v>
      </c>
      <c r="C65" s="51" t="str">
        <f>Kategorie!C43</f>
        <v>Michlovský</v>
      </c>
      <c r="D65" s="51" t="str">
        <f>Kategorie!D43</f>
        <v>Jiří</v>
      </c>
      <c r="E65" s="51" t="str">
        <f>Kategorie!E43</f>
        <v>AK Perná</v>
      </c>
      <c r="F65" s="42" t="str">
        <f>Kategorie!F43</f>
        <v>1988</v>
      </c>
      <c r="G65" s="42" t="str">
        <f>Kategorie!G43</f>
        <v>MA</v>
      </c>
      <c r="H65" s="42" t="str">
        <f>Kategorie!H43</f>
        <v>MA</v>
      </c>
      <c r="I65" s="52">
        <f>Kategorie!I43</f>
        <v>0.034375</v>
      </c>
      <c r="J65" s="53">
        <f>Kategorie!J43</f>
        <v>1</v>
      </c>
      <c r="K65" s="38">
        <f>Kategorie!K43</f>
        <v>0.003403465346534654</v>
      </c>
      <c r="L65" s="38">
        <f>I65-$I$4</f>
        <v>0.008923611111111115</v>
      </c>
      <c r="M65" s="54">
        <f>ROUND((L65/K65*1000),0)</f>
        <v>2622</v>
      </c>
    </row>
    <row r="66" spans="1:13" ht="12.75">
      <c r="A66" s="49">
        <f>ROW(C63)</f>
        <v>63</v>
      </c>
      <c r="B66" s="50" t="str">
        <f>Kategorie!B44</f>
        <v>117</v>
      </c>
      <c r="C66" s="51" t="str">
        <f>Kategorie!C44</f>
        <v>Lenhart</v>
      </c>
      <c r="D66" s="51" t="str">
        <f>Kategorie!D44</f>
        <v>Vít</v>
      </c>
      <c r="E66" s="51" t="str">
        <f>Kategorie!E44</f>
        <v>TJ Liga Olomouc</v>
      </c>
      <c r="F66" s="42" t="str">
        <f>Kategorie!F44</f>
        <v>1982</v>
      </c>
      <c r="G66" s="42" t="str">
        <f>Kategorie!G44</f>
        <v>MA</v>
      </c>
      <c r="H66" s="42" t="str">
        <f>Kategorie!H44</f>
        <v>MA</v>
      </c>
      <c r="I66" s="52">
        <f>Kategorie!I44</f>
        <v>0.0344212962962963</v>
      </c>
      <c r="J66" s="53">
        <f>Kategorie!J44</f>
        <v>1</v>
      </c>
      <c r="K66" s="38">
        <f>Kategorie!K44</f>
        <v>0.0034080491382471583</v>
      </c>
      <c r="L66" s="38">
        <f>I66-$I$4</f>
        <v>0.008969907407407409</v>
      </c>
      <c r="M66" s="54">
        <f>ROUND((L66/K66*1000),0)</f>
        <v>2632</v>
      </c>
    </row>
    <row r="67" spans="1:13" ht="12.75">
      <c r="A67" s="49">
        <f>ROW(C64)</f>
        <v>64</v>
      </c>
      <c r="B67" s="50" t="str">
        <f>Kategorie!B45</f>
        <v>193</v>
      </c>
      <c r="C67" s="51" t="str">
        <f>Kategorie!C45</f>
        <v>Daneš</v>
      </c>
      <c r="D67" s="51" t="str">
        <f>Kategorie!D45</f>
        <v>Martin</v>
      </c>
      <c r="E67" s="51" t="str">
        <f>Kategorie!E45</f>
        <v>HC LVI Břeclav</v>
      </c>
      <c r="F67" s="42" t="str">
        <f>Kategorie!F45</f>
        <v>1985</v>
      </c>
      <c r="G67" s="42" t="str">
        <f>Kategorie!G45</f>
        <v>MA</v>
      </c>
      <c r="H67" s="42" t="str">
        <f>Kategorie!H45</f>
        <v>MA</v>
      </c>
      <c r="I67" s="52">
        <f>Kategorie!I45</f>
        <v>0.03450231481481481</v>
      </c>
      <c r="J67" s="53">
        <f>Kategorie!J45</f>
        <v>1</v>
      </c>
      <c r="K67" s="38">
        <f>Kategorie!K45</f>
        <v>0.003416070773744041</v>
      </c>
      <c r="L67" s="38">
        <f>I67-$I$4</f>
        <v>0.009050925925925924</v>
      </c>
      <c r="M67" s="54">
        <f>ROUND((L67/K67*1000),0)</f>
        <v>2650</v>
      </c>
    </row>
    <row r="68" spans="1:13" ht="12.75">
      <c r="A68" s="49">
        <f>ROW(C65)</f>
        <v>65</v>
      </c>
      <c r="B68" s="50" t="str">
        <f>Kategorie!B94</f>
        <v>8</v>
      </c>
      <c r="C68" s="51" t="str">
        <f>Kategorie!C94</f>
        <v>Vávra</v>
      </c>
      <c r="D68" s="51" t="str">
        <f>Kategorie!D94</f>
        <v>Václav</v>
      </c>
      <c r="E68" s="51" t="str">
        <f>Kategorie!E94</f>
        <v>VIDA!</v>
      </c>
      <c r="F68" s="42" t="str">
        <f>Kategorie!F94</f>
        <v>1971</v>
      </c>
      <c r="G68" s="42" t="str">
        <f>Kategorie!G94</f>
        <v>MB</v>
      </c>
      <c r="H68" s="42" t="str">
        <f>Kategorie!H94</f>
        <v>MB</v>
      </c>
      <c r="I68" s="52">
        <f>Kategorie!I94</f>
        <v>0.03453703703703704</v>
      </c>
      <c r="J68" s="53">
        <f>Kategorie!J94</f>
        <v>4</v>
      </c>
      <c r="K68" s="38">
        <f>Kategorie!K94</f>
        <v>0.00341950861752842</v>
      </c>
      <c r="L68" s="38">
        <f>I68-$I$4</f>
        <v>0.009085648148148152</v>
      </c>
      <c r="M68" s="54">
        <f>ROUND((L68/K68*1000),0)</f>
        <v>2657</v>
      </c>
    </row>
    <row r="69" spans="1:13" ht="12.75">
      <c r="A69" s="49">
        <f>ROW(C66)</f>
        <v>66</v>
      </c>
      <c r="B69" s="50" t="str">
        <f>Kategorie!B46</f>
        <v>94</v>
      </c>
      <c r="C69" s="51" t="str">
        <f>Kategorie!C46</f>
        <v>Horenský</v>
      </c>
      <c r="D69" s="51" t="str">
        <f>Kategorie!D46</f>
        <v>Radim</v>
      </c>
      <c r="E69" s="51" t="str">
        <f>Kategorie!E46</f>
        <v>Kromcl</v>
      </c>
      <c r="F69" s="42" t="str">
        <f>Kategorie!F46</f>
        <v>1975</v>
      </c>
      <c r="G69" s="42" t="str">
        <f>Kategorie!G46</f>
        <v>MA</v>
      </c>
      <c r="H69" s="42" t="str">
        <f>Kategorie!H46</f>
        <v>MA</v>
      </c>
      <c r="I69" s="52">
        <f>Kategorie!I46</f>
        <v>0.03460648148148148</v>
      </c>
      <c r="J69" s="53">
        <f>Kategorie!J46</f>
        <v>1</v>
      </c>
      <c r="K69" s="38">
        <f>Kategorie!K46</f>
        <v>0.0034263843050971765</v>
      </c>
      <c r="L69" s="38">
        <f>I69-$I$4</f>
        <v>0.009155092592592593</v>
      </c>
      <c r="M69" s="54">
        <f>ROUND((L69/K69*1000),0)</f>
        <v>2672</v>
      </c>
    </row>
    <row r="70" spans="1:13" ht="12.75">
      <c r="A70" s="49">
        <f>ROW(C67)</f>
        <v>67</v>
      </c>
      <c r="B70" s="50" t="str">
        <f>Kategorie!B95</f>
        <v>180</v>
      </c>
      <c r="C70" s="51" t="str">
        <f>Kategorie!C95</f>
        <v>Mika</v>
      </c>
      <c r="D70" s="51" t="str">
        <f>Kategorie!D95</f>
        <v>Ivo</v>
      </c>
      <c r="E70" s="51" t="str">
        <f>Kategorie!E95</f>
        <v>Brno</v>
      </c>
      <c r="F70" s="42" t="str">
        <f>Kategorie!F95</f>
        <v>1966</v>
      </c>
      <c r="G70" s="42" t="str">
        <f>Kategorie!G95</f>
        <v>MB</v>
      </c>
      <c r="H70" s="42" t="str">
        <f>Kategorie!H95</f>
        <v>MB</v>
      </c>
      <c r="I70" s="52">
        <f>Kategorie!I95</f>
        <v>0.0347337962962963</v>
      </c>
      <c r="J70" s="53">
        <f>Kategorie!J95</f>
        <v>3</v>
      </c>
      <c r="K70" s="38">
        <f>Kategorie!K95</f>
        <v>0.0034389897323065643</v>
      </c>
      <c r="L70" s="38">
        <f>I70-$I$4</f>
        <v>0.00928240740740741</v>
      </c>
      <c r="M70" s="54">
        <f>ROUND((L70/K70*1000),0)</f>
        <v>2699</v>
      </c>
    </row>
    <row r="71" spans="1:13" ht="12.75">
      <c r="A71" s="49">
        <f>ROW(C68)</f>
        <v>68</v>
      </c>
      <c r="B71" s="50" t="str">
        <f>Kategorie!B47</f>
        <v>143</v>
      </c>
      <c r="C71" s="51" t="str">
        <f>Kategorie!C47</f>
        <v>Kosmák</v>
      </c>
      <c r="D71" s="51" t="str">
        <f>Kategorie!D47</f>
        <v>Václav</v>
      </c>
      <c r="E71" s="51" t="str">
        <f>Kategorie!E47</f>
        <v>SK Líšeň</v>
      </c>
      <c r="F71" s="42" t="str">
        <f>Kategorie!F47</f>
        <v>1983</v>
      </c>
      <c r="G71" s="42" t="str">
        <f>Kategorie!G47</f>
        <v>MA</v>
      </c>
      <c r="H71" s="42" t="str">
        <f>Kategorie!H47</f>
        <v>MA</v>
      </c>
      <c r="I71" s="52">
        <f>Kategorie!I47</f>
        <v>0.03488425925925926</v>
      </c>
      <c r="J71" s="53">
        <f>Kategorie!J47</f>
        <v>1</v>
      </c>
      <c r="K71" s="38">
        <f>Kategorie!K47</f>
        <v>0.0034538870553722043</v>
      </c>
      <c r="L71" s="38">
        <f>I71-$I$4</f>
        <v>0.009432870370370373</v>
      </c>
      <c r="M71" s="54">
        <f>ROUND((L71/K71*1000),0)</f>
        <v>2731</v>
      </c>
    </row>
    <row r="72" spans="1:13" ht="12.75">
      <c r="A72" s="49">
        <f>ROW(C69)</f>
        <v>69</v>
      </c>
      <c r="B72" s="50" t="str">
        <f>Kategorie!B122</f>
        <v>877</v>
      </c>
      <c r="C72" s="51" t="str">
        <f>Kategorie!C122</f>
        <v>Flandorfer</v>
      </c>
      <c r="D72" s="51" t="str">
        <f>Kategorie!D122</f>
        <v>Josef</v>
      </c>
      <c r="E72" s="51" t="str">
        <f>Kategorie!E122</f>
        <v>KFC-Kleinenberg</v>
      </c>
      <c r="F72" s="42" t="str">
        <f>Kategorie!F122</f>
        <v>1962</v>
      </c>
      <c r="G72" s="42" t="str">
        <f>Kategorie!G122</f>
        <v>MC</v>
      </c>
      <c r="H72" s="42" t="str">
        <f>Kategorie!H122</f>
        <v>MC</v>
      </c>
      <c r="I72" s="52">
        <f>Kategorie!I122</f>
        <v>0.034895833333333334</v>
      </c>
      <c r="J72" s="53">
        <f>Kategorie!J122</f>
        <v>13</v>
      </c>
      <c r="K72" s="38">
        <f>Kategorie!K122</f>
        <v>0.00345503300330033</v>
      </c>
      <c r="L72" s="38">
        <f>I72-$I$4</f>
        <v>0.009444444444444446</v>
      </c>
      <c r="M72" s="54">
        <f>ROUND((L72/K72*1000),0)</f>
        <v>2734</v>
      </c>
    </row>
    <row r="73" spans="1:13" ht="12.75">
      <c r="A73" s="49">
        <f>ROW(C70)</f>
        <v>70</v>
      </c>
      <c r="B73" s="50" t="str">
        <f>Kategorie!B48</f>
        <v>156</v>
      </c>
      <c r="C73" s="51" t="str">
        <f>Kategorie!C48</f>
        <v>Neděla</v>
      </c>
      <c r="D73" s="51" t="str">
        <f>Kategorie!D48</f>
        <v>Petr</v>
      </c>
      <c r="E73" s="51" t="str">
        <f>Kategorie!E48</f>
        <v>nezařazen</v>
      </c>
      <c r="F73" s="42" t="str">
        <f>Kategorie!F48</f>
        <v>1987</v>
      </c>
      <c r="G73" s="42" t="str">
        <f>Kategorie!G48</f>
        <v>MA</v>
      </c>
      <c r="H73" s="42" t="str">
        <f>Kategorie!H48</f>
        <v>MA</v>
      </c>
      <c r="I73" s="52">
        <f>Kategorie!I48</f>
        <v>0.034930555555555555</v>
      </c>
      <c r="J73" s="53">
        <f>Kategorie!J48</f>
        <v>1</v>
      </c>
      <c r="K73" s="38">
        <f>Kategorie!K48</f>
        <v>0.0034584708470847087</v>
      </c>
      <c r="L73" s="38">
        <f>I73-$I$4</f>
        <v>0.009479166666666667</v>
      </c>
      <c r="M73" s="54">
        <f>ROUND((L73/K73*1000),0)</f>
        <v>2741</v>
      </c>
    </row>
    <row r="74" spans="1:13" ht="12.75">
      <c r="A74" s="49">
        <f>ROW(C71)</f>
        <v>71</v>
      </c>
      <c r="B74" s="50" t="str">
        <f>Kategorie!B49</f>
        <v>191</v>
      </c>
      <c r="C74" s="51" t="str">
        <f>Kategorie!C49</f>
        <v>Obrátil</v>
      </c>
      <c r="D74" s="51" t="str">
        <f>Kategorie!D49</f>
        <v>Štěpán</v>
      </c>
      <c r="E74" s="51" t="str">
        <f>Kategorie!E49</f>
        <v>KOB Moira</v>
      </c>
      <c r="F74" s="42" t="str">
        <f>Kategorie!F49</f>
        <v>1994</v>
      </c>
      <c r="G74" s="42" t="str">
        <f>Kategorie!G49</f>
        <v>MA</v>
      </c>
      <c r="H74" s="42" t="str">
        <f>Kategorie!H49</f>
        <v>MA</v>
      </c>
      <c r="I74" s="52">
        <f>Kategorie!I49</f>
        <v>0.0349537037037037</v>
      </c>
      <c r="J74" s="53">
        <f>Kategorie!J49</f>
        <v>1</v>
      </c>
      <c r="K74" s="38">
        <f>Kategorie!K49</f>
        <v>0.0034607627429409605</v>
      </c>
      <c r="L74" s="38">
        <f>I74-$I$4</f>
        <v>0.009502314814814814</v>
      </c>
      <c r="M74" s="54">
        <f>ROUND((L74/K74*1000),0)</f>
        <v>2746</v>
      </c>
    </row>
    <row r="75" spans="1:13" ht="12.75">
      <c r="A75" s="49">
        <f>ROW(C72)</f>
        <v>72</v>
      </c>
      <c r="B75" s="50" t="str">
        <f>Kategorie!B96</f>
        <v>166</v>
      </c>
      <c r="C75" s="51" t="str">
        <f>Kategorie!C96</f>
        <v>Bednář</v>
      </c>
      <c r="D75" s="51" t="str">
        <f>Kategorie!D96</f>
        <v>Zbyněk</v>
      </c>
      <c r="E75" s="51" t="str">
        <f>Kategorie!E96</f>
        <v>Jamné</v>
      </c>
      <c r="F75" s="42" t="str">
        <f>Kategorie!F96</f>
        <v>1973</v>
      </c>
      <c r="G75" s="42" t="str">
        <f>Kategorie!G96</f>
        <v>MB</v>
      </c>
      <c r="H75" s="42" t="str">
        <f>Kategorie!H96</f>
        <v>MB</v>
      </c>
      <c r="I75" s="52">
        <f>Kategorie!I96</f>
        <v>0.03497685185185185</v>
      </c>
      <c r="J75" s="53">
        <f>Kategorie!J96</f>
        <v>2</v>
      </c>
      <c r="K75" s="38">
        <f>Kategorie!K96</f>
        <v>0.0034630546387972127</v>
      </c>
      <c r="L75" s="38">
        <f>I75-$I$4</f>
        <v>0.009525462962962961</v>
      </c>
      <c r="M75" s="54">
        <f>ROUND((L75/K75*1000),0)</f>
        <v>2751</v>
      </c>
    </row>
    <row r="76" spans="1:13" ht="12.75">
      <c r="A76" s="49">
        <f>ROW(C73)</f>
        <v>73</v>
      </c>
      <c r="B76" s="50" t="str">
        <f>Kategorie!B50</f>
        <v>9</v>
      </c>
      <c r="C76" s="51" t="str">
        <f>Kategorie!C50</f>
        <v>Vávra</v>
      </c>
      <c r="D76" s="51" t="str">
        <f>Kategorie!D50</f>
        <v>Petr</v>
      </c>
      <c r="E76" s="51" t="str">
        <f>Kategorie!E50</f>
        <v>ŠAK Židlochovice</v>
      </c>
      <c r="F76" s="42" t="str">
        <f>Kategorie!F50</f>
        <v>1998</v>
      </c>
      <c r="G76" s="42" t="str">
        <f>Kategorie!G50</f>
        <v>MA</v>
      </c>
      <c r="H76" s="42" t="str">
        <f>Kategorie!H50</f>
        <v>MA</v>
      </c>
      <c r="I76" s="52">
        <f>Kategorie!I50</f>
        <v>0.03515046296296296</v>
      </c>
      <c r="J76" s="53">
        <f>Kategorie!J50</f>
        <v>1</v>
      </c>
      <c r="K76" s="38">
        <f>Kategorie!K50</f>
        <v>0.003480243857719105</v>
      </c>
      <c r="L76" s="38">
        <f>I76-$I$4</f>
        <v>0.009699074074074072</v>
      </c>
      <c r="M76" s="54">
        <f>ROUND((L76/K76*1000),0)</f>
        <v>2787</v>
      </c>
    </row>
    <row r="77" spans="1:13" ht="12.75">
      <c r="A77" s="49">
        <f>ROW(C74)</f>
        <v>74</v>
      </c>
      <c r="B77" s="50" t="str">
        <f>Kategorie!B123</f>
        <v>101</v>
      </c>
      <c r="C77" s="51" t="str">
        <f>Kategorie!C123</f>
        <v>Kunc</v>
      </c>
      <c r="D77" s="51" t="str">
        <f>Kategorie!D123</f>
        <v>Josef</v>
      </c>
      <c r="E77" s="51" t="str">
        <f>Kategorie!E123</f>
        <v>LRS Vyškov</v>
      </c>
      <c r="F77" s="42" t="str">
        <f>Kategorie!F123</f>
        <v>1960</v>
      </c>
      <c r="G77" s="42" t="str">
        <f>Kategorie!G123</f>
        <v>MC</v>
      </c>
      <c r="H77" s="42" t="str">
        <f>Kategorie!H123</f>
        <v>MC</v>
      </c>
      <c r="I77" s="52">
        <f>Kategorie!I123</f>
        <v>0.03515046296296296</v>
      </c>
      <c r="J77" s="53">
        <f>Kategorie!J123</f>
        <v>12</v>
      </c>
      <c r="K77" s="38">
        <f>Kategorie!K123</f>
        <v>0.003480243857719105</v>
      </c>
      <c r="L77" s="38">
        <f>I77-$I$4</f>
        <v>0.009699074074074072</v>
      </c>
      <c r="M77" s="54">
        <f>ROUND((L77/K77*1000),0)</f>
        <v>2787</v>
      </c>
    </row>
    <row r="78" spans="1:13" ht="12.75">
      <c r="A78" s="49">
        <f>ROW(C75)</f>
        <v>75</v>
      </c>
      <c r="B78" s="50" t="str">
        <f>Kategorie!B97</f>
        <v>137</v>
      </c>
      <c r="C78" s="51" t="str">
        <f>Kategorie!C97</f>
        <v>Bedan</v>
      </c>
      <c r="D78" s="51" t="str">
        <f>Kategorie!D97</f>
        <v>Petr</v>
      </c>
      <c r="E78" s="51" t="str">
        <f>Kategorie!E97</f>
        <v>Spešov</v>
      </c>
      <c r="F78" s="42" t="str">
        <f>Kategorie!F97</f>
        <v>1973</v>
      </c>
      <c r="G78" s="42" t="str">
        <f>Kategorie!G97</f>
        <v>MB</v>
      </c>
      <c r="H78" s="42" t="str">
        <f>Kategorie!H97</f>
        <v>MB</v>
      </c>
      <c r="I78" s="52">
        <f>Kategorie!I97</f>
        <v>0.0352662037037037</v>
      </c>
      <c r="J78" s="53">
        <f>Kategorie!J97</f>
        <v>1</v>
      </c>
      <c r="K78" s="38">
        <f>Kategorie!K97</f>
        <v>0.0034917033370003665</v>
      </c>
      <c r="L78" s="38">
        <f>I78-$I$4</f>
        <v>0.009814814814814814</v>
      </c>
      <c r="M78" s="54">
        <f>ROUND((L78/K78*1000),0)</f>
        <v>2811</v>
      </c>
    </row>
    <row r="79" spans="1:13" ht="12.75">
      <c r="A79" s="49">
        <f>ROW(C76)</f>
        <v>76</v>
      </c>
      <c r="B79" s="50" t="str">
        <f>Kategorie!B124</f>
        <v>22</v>
      </c>
      <c r="C79" s="51" t="str">
        <f>Kategorie!C124</f>
        <v>Smolík</v>
      </c>
      <c r="D79" s="51" t="str">
        <f>Kategorie!D124</f>
        <v>Antonín</v>
      </c>
      <c r="E79" s="51" t="str">
        <f>Kategorie!E124</f>
        <v>Hruš. u Brna</v>
      </c>
      <c r="F79" s="42" t="str">
        <f>Kategorie!F124</f>
        <v>1963</v>
      </c>
      <c r="G79" s="42" t="str">
        <f>Kategorie!G124</f>
        <v>MC</v>
      </c>
      <c r="H79" s="42" t="str">
        <f>Kategorie!H124</f>
        <v>MC</v>
      </c>
      <c r="I79" s="52">
        <f>Kategorie!I124</f>
        <v>0.03533564814814815</v>
      </c>
      <c r="J79" s="53">
        <f>Kategorie!J124</f>
        <v>11</v>
      </c>
      <c r="K79" s="38">
        <f>Kategorie!K124</f>
        <v>0.003498579024569124</v>
      </c>
      <c r="L79" s="38">
        <f>I79-$I$4</f>
        <v>0.009884259259259263</v>
      </c>
      <c r="M79" s="54">
        <f>ROUND((L79/K79*1000),0)</f>
        <v>2825</v>
      </c>
    </row>
    <row r="80" spans="1:13" ht="12.75">
      <c r="A80" s="49">
        <f>ROW(C77)</f>
        <v>77</v>
      </c>
      <c r="B80" s="50" t="str">
        <f>Kategorie!B98</f>
        <v>104</v>
      </c>
      <c r="C80" s="51" t="str">
        <f>Kategorie!C98</f>
        <v>Vačkař</v>
      </c>
      <c r="D80" s="51" t="str">
        <f>Kategorie!D98</f>
        <v>Rostislav</v>
      </c>
      <c r="E80" s="51" t="str">
        <f>Kategorie!E98</f>
        <v>Katastrofa BV</v>
      </c>
      <c r="F80" s="42" t="str">
        <f>Kategorie!F98</f>
        <v>1974</v>
      </c>
      <c r="G80" s="42" t="str">
        <f>Kategorie!G98</f>
        <v>MB</v>
      </c>
      <c r="H80" s="42" t="str">
        <f>Kategorie!H98</f>
        <v>MB</v>
      </c>
      <c r="I80" s="52">
        <f>Kategorie!I98</f>
        <v>0.0353587962962963</v>
      </c>
      <c r="J80" s="53">
        <f>Kategorie!J98</f>
        <v>1</v>
      </c>
      <c r="K80" s="38">
        <f>Kategorie!K98</f>
        <v>0.0035008709204253762</v>
      </c>
      <c r="L80" s="38">
        <f>I80-$I$4</f>
        <v>0.00990740740740741</v>
      </c>
      <c r="M80" s="54">
        <f>ROUND((L80/K80*1000),0)</f>
        <v>2830</v>
      </c>
    </row>
    <row r="81" spans="1:13" ht="12.75">
      <c r="A81" s="49">
        <f>ROW(C78)</f>
        <v>78</v>
      </c>
      <c r="B81" s="50" t="str">
        <f>Kategorie!B125</f>
        <v>258</v>
      </c>
      <c r="C81" s="51" t="str">
        <f>Kategorie!C125</f>
        <v>Schmid</v>
      </c>
      <c r="D81" s="51" t="str">
        <f>Kategorie!D125</f>
        <v>Robert</v>
      </c>
      <c r="E81" s="51" t="str">
        <f>Kategorie!E125</f>
        <v>LAC Harlekin</v>
      </c>
      <c r="F81" s="42" t="str">
        <f>Kategorie!F125</f>
        <v>1961</v>
      </c>
      <c r="G81" s="42" t="str">
        <f>Kategorie!G125</f>
        <v>MC</v>
      </c>
      <c r="H81" s="42" t="str">
        <f>Kategorie!H125</f>
        <v>MC</v>
      </c>
      <c r="I81" s="52">
        <f>Kategorie!I125</f>
        <v>0.03537037037037037</v>
      </c>
      <c r="J81" s="53">
        <f>Kategorie!J125</f>
        <v>10</v>
      </c>
      <c r="K81" s="38">
        <f>Kategorie!K125</f>
        <v>0.003502016868353502</v>
      </c>
      <c r="L81" s="38">
        <f>I81-$I$4</f>
        <v>0.009918981481481483</v>
      </c>
      <c r="M81" s="54">
        <f>ROUND((L81/K81*1000),0)</f>
        <v>2832</v>
      </c>
    </row>
    <row r="82" spans="1:13" ht="12.75">
      <c r="A82" s="49">
        <f>ROW(C79)</f>
        <v>79</v>
      </c>
      <c r="B82" s="50" t="str">
        <f>Kategorie!B51</f>
        <v>84</v>
      </c>
      <c r="C82" s="51" t="str">
        <f>Kategorie!C51</f>
        <v>Hort</v>
      </c>
      <c r="D82" s="51" t="str">
        <f>Kategorie!D51</f>
        <v>David</v>
      </c>
      <c r="E82" s="51" t="str">
        <f>Kategorie!E51</f>
        <v>Třeběch</v>
      </c>
      <c r="F82" s="42" t="str">
        <f>Kategorie!F51</f>
        <v>1975</v>
      </c>
      <c r="G82" s="42" t="str">
        <f>Kategorie!G51</f>
        <v>MA</v>
      </c>
      <c r="H82" s="42" t="str">
        <f>Kategorie!H51</f>
        <v>MA</v>
      </c>
      <c r="I82" s="52">
        <f>Kategorie!I51</f>
        <v>0.035381944444444445</v>
      </c>
      <c r="J82" s="53">
        <f>Kategorie!J51</f>
        <v>1</v>
      </c>
      <c r="K82" s="38">
        <f>Kategorie!K51</f>
        <v>0.0035031628162816284</v>
      </c>
      <c r="L82" s="38">
        <f>I82-$I$4</f>
        <v>0.009930555555555557</v>
      </c>
      <c r="M82" s="54">
        <f>ROUND((L82/K82*1000),0)</f>
        <v>2835</v>
      </c>
    </row>
    <row r="83" spans="1:13" ht="12.75">
      <c r="A83" s="49">
        <f>ROW(C80)</f>
        <v>80</v>
      </c>
      <c r="B83" s="50" t="str">
        <f>Kategorie!B52</f>
        <v>76</v>
      </c>
      <c r="C83" s="51" t="str">
        <f>Kategorie!C52</f>
        <v>Novotný</v>
      </c>
      <c r="D83" s="51" t="str">
        <f>Kategorie!D52</f>
        <v>Vojta</v>
      </c>
      <c r="E83" s="51" t="str">
        <f>Kategorie!E52</f>
        <v>L.A.W</v>
      </c>
      <c r="F83" s="42" t="str">
        <f>Kategorie!F52</f>
        <v>1987</v>
      </c>
      <c r="G83" s="42" t="str">
        <f>Kategorie!G52</f>
        <v>MA</v>
      </c>
      <c r="H83" s="42" t="str">
        <f>Kategorie!H52</f>
        <v>MA</v>
      </c>
      <c r="I83" s="52">
        <f>Kategorie!I52</f>
        <v>0.03539351851851852</v>
      </c>
      <c r="J83" s="53">
        <f>Kategorie!J52</f>
        <v>1</v>
      </c>
      <c r="K83" s="38">
        <f>Kategorie!K52</f>
        <v>0.0035043087642097543</v>
      </c>
      <c r="L83" s="38">
        <f>I83-$I$4</f>
        <v>0.00994212962962963</v>
      </c>
      <c r="M83" s="54">
        <f>ROUND((L83/K83*1000),0)</f>
        <v>2837</v>
      </c>
    </row>
    <row r="84" spans="1:13" ht="12.75">
      <c r="A84" s="49">
        <f>ROW(C81)</f>
        <v>81</v>
      </c>
      <c r="B84" s="50" t="str">
        <f>Kategorie!B53</f>
        <v>1122</v>
      </c>
      <c r="C84" s="51" t="str">
        <f>Kategorie!C53</f>
        <v>Dokoupil</v>
      </c>
      <c r="D84" s="51" t="str">
        <f>Kategorie!D53</f>
        <v>Petr</v>
      </c>
      <c r="E84" s="51" t="str">
        <f>Kategorie!E53</f>
        <v>nezařazen</v>
      </c>
      <c r="F84" s="42" t="str">
        <f>Kategorie!F53</f>
        <v>1977</v>
      </c>
      <c r="G84" s="42" t="str">
        <f>Kategorie!G53</f>
        <v>MA</v>
      </c>
      <c r="H84" s="42" t="str">
        <f>Kategorie!H53</f>
        <v>MA</v>
      </c>
      <c r="I84" s="52">
        <f>Kategorie!I53</f>
        <v>0.03542824074074074</v>
      </c>
      <c r="J84" s="53">
        <f>Kategorie!J53</f>
        <v>1</v>
      </c>
      <c r="K84" s="38">
        <f>Kategorie!K53</f>
        <v>0.003507746607994133</v>
      </c>
      <c r="L84" s="38">
        <f>I84-$I$4</f>
        <v>0.009976851851851851</v>
      </c>
      <c r="M84" s="54">
        <f>ROUND((L84/K84*1000),0)</f>
        <v>2844</v>
      </c>
    </row>
    <row r="85" spans="1:13" ht="12.75">
      <c r="A85" s="49">
        <f>ROW(C82)</f>
        <v>82</v>
      </c>
      <c r="B85" s="50" t="str">
        <f>Kategorie!B146</f>
        <v>189</v>
      </c>
      <c r="C85" s="51" t="str">
        <f>Kategorie!C146</f>
        <v>Gruber</v>
      </c>
      <c r="D85" s="51" t="str">
        <f>Kategorie!D146</f>
        <v>Erich</v>
      </c>
      <c r="E85" s="51" t="str">
        <f>Kategorie!E146</f>
        <v>LAC Harlekin</v>
      </c>
      <c r="F85" s="42" t="str">
        <f>Kategorie!F146</f>
        <v>1954</v>
      </c>
      <c r="G85" s="42" t="str">
        <f>Kategorie!G146</f>
        <v>MD</v>
      </c>
      <c r="H85" s="42" t="str">
        <f>Kategorie!H146</f>
        <v>MD</v>
      </c>
      <c r="I85" s="52">
        <f>Kategorie!I146</f>
        <v>0.03546296296296296</v>
      </c>
      <c r="J85" s="53">
        <f>Kategorie!J146</f>
        <v>25</v>
      </c>
      <c r="K85" s="38">
        <f>Kategorie!K146</f>
        <v>0.003511184451778511</v>
      </c>
      <c r="L85" s="38">
        <f>I85-$I$4</f>
        <v>0.010011574074074072</v>
      </c>
      <c r="M85" s="54">
        <f>ROUND((L85/K85*1000),0)</f>
        <v>2851</v>
      </c>
    </row>
    <row r="86" spans="1:13" ht="12.75">
      <c r="A86" s="49">
        <f>ROW(C83)</f>
        <v>83</v>
      </c>
      <c r="B86" s="50" t="str">
        <f>Kategorie!B54</f>
        <v>1175</v>
      </c>
      <c r="C86" s="51" t="str">
        <f>Kategorie!C54</f>
        <v>Skoda</v>
      </c>
      <c r="D86" s="51" t="str">
        <f>Kategorie!D54</f>
        <v>Franz</v>
      </c>
      <c r="E86" s="51" t="str">
        <f>Kategorie!E54</f>
        <v>LAC Harlekin</v>
      </c>
      <c r="F86" s="42" t="str">
        <f>Kategorie!F54</f>
        <v>1976</v>
      </c>
      <c r="G86" s="42" t="str">
        <f>Kategorie!G54</f>
        <v>MA</v>
      </c>
      <c r="H86" s="42" t="str">
        <f>Kategorie!H54</f>
        <v>MA</v>
      </c>
      <c r="I86" s="52">
        <f>Kategorie!I54</f>
        <v>0.035729166666666666</v>
      </c>
      <c r="J86" s="53">
        <f>Kategorie!J54</f>
        <v>1</v>
      </c>
      <c r="K86" s="38">
        <f>Kategorie!K54</f>
        <v>0.0035375412541254125</v>
      </c>
      <c r="L86" s="38">
        <f>I86-$I$4</f>
        <v>0.010277777777777778</v>
      </c>
      <c r="M86" s="54">
        <f>ROUND((L86/K86*1000),0)</f>
        <v>2905</v>
      </c>
    </row>
    <row r="87" spans="1:13" ht="12.75">
      <c r="A87" s="49">
        <f>ROW(C84)</f>
        <v>84</v>
      </c>
      <c r="B87" s="50" t="str">
        <f>Kategorie!B99</f>
        <v>6</v>
      </c>
      <c r="C87" s="51" t="str">
        <f>Kategorie!C99</f>
        <v>Střelec</v>
      </c>
      <c r="D87" s="51" t="str">
        <f>Kategorie!D99</f>
        <v>Josef</v>
      </c>
      <c r="E87" s="51" t="str">
        <f>Kategorie!E99</f>
        <v>R.E.M.Popice</v>
      </c>
      <c r="F87" s="42" t="str">
        <f>Kategorie!F99</f>
        <v>1974</v>
      </c>
      <c r="G87" s="42" t="str">
        <f>Kategorie!G99</f>
        <v>MB</v>
      </c>
      <c r="H87" s="42" t="str">
        <f>Kategorie!H99</f>
        <v>MB</v>
      </c>
      <c r="I87" s="52">
        <f>Kategorie!I99</f>
        <v>0.035798611111111114</v>
      </c>
      <c r="J87" s="53">
        <f>Kategorie!J99</f>
        <v>1</v>
      </c>
      <c r="K87" s="38">
        <f>Kategorie!K99</f>
        <v>0.00354441694169417</v>
      </c>
      <c r="L87" s="38">
        <f>I87-$I$4</f>
        <v>0.010347222222222226</v>
      </c>
      <c r="M87" s="54">
        <f>ROUND((L87/K87*1000),0)</f>
        <v>2919</v>
      </c>
    </row>
    <row r="88" spans="1:13" ht="12.75">
      <c r="A88" s="49">
        <f>ROW(C85)</f>
        <v>85</v>
      </c>
      <c r="B88" s="50" t="str">
        <f>Kategorie!B55</f>
        <v>600</v>
      </c>
      <c r="C88" s="51" t="str">
        <f>Kategorie!C55</f>
        <v>Skřivan</v>
      </c>
      <c r="D88" s="51" t="str">
        <f>Kategorie!D55</f>
        <v>Filip</v>
      </c>
      <c r="E88" s="51" t="str">
        <f>Kategorie!E55</f>
        <v>G36</v>
      </c>
      <c r="F88" s="42" t="str">
        <f>Kategorie!F55</f>
        <v>1985</v>
      </c>
      <c r="G88" s="42" t="str">
        <f>Kategorie!G55</f>
        <v>MA</v>
      </c>
      <c r="H88" s="42" t="str">
        <f>Kategorie!H55</f>
        <v>MA</v>
      </c>
      <c r="I88" s="52">
        <f>Kategorie!I55</f>
        <v>0.035833333333333335</v>
      </c>
      <c r="J88" s="53">
        <f>Kategorie!J55</f>
        <v>1</v>
      </c>
      <c r="K88" s="38">
        <f>Kategorie!K55</f>
        <v>0.003547854785478548</v>
      </c>
      <c r="L88" s="38">
        <f>I88-$I$4</f>
        <v>0.010381944444444447</v>
      </c>
      <c r="M88" s="54">
        <f>ROUND((L88/K88*1000),0)</f>
        <v>2926</v>
      </c>
    </row>
    <row r="89" spans="1:13" ht="12.75">
      <c r="A89" s="49">
        <f>ROW(C86)</f>
        <v>86</v>
      </c>
      <c r="B89" s="50" t="str">
        <f>Kategorie!B147</f>
        <v>40</v>
      </c>
      <c r="C89" s="51" t="str">
        <f>Kategorie!C147</f>
        <v>Bobek</v>
      </c>
      <c r="D89" s="51" t="str">
        <f>Kategorie!D147</f>
        <v>Josef</v>
      </c>
      <c r="E89" s="51" t="str">
        <f>Kategorie!E147</f>
        <v>TJ Znojmo</v>
      </c>
      <c r="F89" s="42" t="str">
        <f>Kategorie!F147</f>
        <v>1949</v>
      </c>
      <c r="G89" s="42" t="str">
        <f>Kategorie!G147</f>
        <v>MD</v>
      </c>
      <c r="H89" s="42" t="str">
        <f>Kategorie!H147</f>
        <v>MD</v>
      </c>
      <c r="I89" s="52">
        <f>Kategorie!I147</f>
        <v>0.03587962962962963</v>
      </c>
      <c r="J89" s="53">
        <f>Kategorie!J147</f>
        <v>21</v>
      </c>
      <c r="K89" s="38">
        <f>Kategorie!K147</f>
        <v>0.0035524385771910525</v>
      </c>
      <c r="L89" s="38">
        <f>I89-$I$4</f>
        <v>0.010428240740740741</v>
      </c>
      <c r="M89" s="54">
        <f>ROUND((L89/K89*1000),0)</f>
        <v>2936</v>
      </c>
    </row>
    <row r="90" spans="1:13" ht="12.75">
      <c r="A90" s="49">
        <f>ROW(C87)</f>
        <v>87</v>
      </c>
      <c r="B90" s="50" t="str">
        <f>Kategorie!B100</f>
        <v>139</v>
      </c>
      <c r="C90" s="51" t="str">
        <f>Kategorie!C100</f>
        <v>Poláček</v>
      </c>
      <c r="D90" s="51" t="str">
        <f>Kategorie!D100</f>
        <v>Martin</v>
      </c>
      <c r="E90" s="51" t="str">
        <f>Kategorie!E100</f>
        <v>AK Drnovice</v>
      </c>
      <c r="F90" s="42" t="str">
        <f>Kategorie!F100</f>
        <v>1970</v>
      </c>
      <c r="G90" s="42" t="str">
        <f>Kategorie!G100</f>
        <v>MB</v>
      </c>
      <c r="H90" s="42" t="str">
        <f>Kategorie!H100</f>
        <v>MB</v>
      </c>
      <c r="I90" s="52">
        <f>Kategorie!I100</f>
        <v>0.03608796296296296</v>
      </c>
      <c r="J90" s="53">
        <f>Kategorie!J100</f>
        <v>1</v>
      </c>
      <c r="K90" s="38">
        <f>Kategorie!K100</f>
        <v>0.003573065639897323</v>
      </c>
      <c r="L90" s="38">
        <f>I90-$I$4</f>
        <v>0.010636574074074073</v>
      </c>
      <c r="M90" s="54">
        <f>ROUND((L90/K90*1000),0)</f>
        <v>2977</v>
      </c>
    </row>
    <row r="91" spans="1:13" ht="12.75">
      <c r="A91" s="49">
        <f>ROW(C88)</f>
        <v>88</v>
      </c>
      <c r="B91" s="50" t="str">
        <f>Kategorie!B56</f>
        <v>92</v>
      </c>
      <c r="C91" s="51" t="str">
        <f>Kategorie!C56</f>
        <v>Hašpl</v>
      </c>
      <c r="D91" s="51" t="str">
        <f>Kategorie!D56</f>
        <v>Marcel</v>
      </c>
      <c r="E91" s="51" t="str">
        <f>Kategorie!E56</f>
        <v>nezařazen</v>
      </c>
      <c r="F91" s="42" t="str">
        <f>Kategorie!F56</f>
        <v>1977</v>
      </c>
      <c r="G91" s="42" t="str">
        <f>Kategorie!G56</f>
        <v>MA</v>
      </c>
      <c r="H91" s="42" t="str">
        <f>Kategorie!H56</f>
        <v>MA</v>
      </c>
      <c r="I91" s="52">
        <f>Kategorie!I56</f>
        <v>0.03642361111111111</v>
      </c>
      <c r="J91" s="53">
        <f>Kategorie!J56</f>
        <v>1</v>
      </c>
      <c r="K91" s="38">
        <f>Kategorie!K56</f>
        <v>0.003606298129812981</v>
      </c>
      <c r="L91" s="38">
        <f>I91-$I$4</f>
        <v>0.01097222222222222</v>
      </c>
      <c r="M91" s="54">
        <f>ROUND((L91/K91*1000),0)</f>
        <v>3043</v>
      </c>
    </row>
    <row r="92" spans="1:13" ht="12.75">
      <c r="A92" s="49">
        <f>ROW(C89)</f>
        <v>89</v>
      </c>
      <c r="B92" s="50" t="str">
        <f>Kategorie!B101</f>
        <v>140</v>
      </c>
      <c r="C92" s="51" t="str">
        <f>Kategorie!C101</f>
        <v>Munster</v>
      </c>
      <c r="D92" s="51" t="str">
        <f>Kategorie!D101</f>
        <v>Libor</v>
      </c>
      <c r="E92" s="51" t="str">
        <f>Kategorie!E101</f>
        <v>nezařazen</v>
      </c>
      <c r="F92" s="42" t="str">
        <f>Kategorie!F101</f>
        <v>1966</v>
      </c>
      <c r="G92" s="42" t="str">
        <f>Kategorie!G101</f>
        <v>MB</v>
      </c>
      <c r="H92" s="42" t="str">
        <f>Kategorie!H101</f>
        <v>MB</v>
      </c>
      <c r="I92" s="52">
        <f>Kategorie!I101</f>
        <v>0.03644675925925926</v>
      </c>
      <c r="J92" s="53">
        <f>Kategorie!J101</f>
        <v>1</v>
      </c>
      <c r="K92" s="38">
        <f>Kategorie!K101</f>
        <v>0.003608590025669234</v>
      </c>
      <c r="L92" s="38">
        <f>I92-$I$4</f>
        <v>0.010995370370370374</v>
      </c>
      <c r="M92" s="54">
        <f>ROUND((L92/K92*1000),0)</f>
        <v>3047</v>
      </c>
    </row>
    <row r="93" spans="1:13" ht="12.75">
      <c r="A93" s="49">
        <f>ROW(C90)</f>
        <v>90</v>
      </c>
      <c r="B93" s="50" t="str">
        <f>Kategorie!B57</f>
        <v>1136</v>
      </c>
      <c r="C93" s="51" t="str">
        <f>Kategorie!C57</f>
        <v>Leisser</v>
      </c>
      <c r="D93" s="51" t="str">
        <f>Kategorie!D57</f>
        <v>Martin</v>
      </c>
      <c r="E93" s="51" t="str">
        <f>Kategorie!E57</f>
        <v>LAC Harlekin</v>
      </c>
      <c r="F93" s="42" t="str">
        <f>Kategorie!F57</f>
        <v>1975</v>
      </c>
      <c r="G93" s="42" t="str">
        <f>Kategorie!G57</f>
        <v>MA</v>
      </c>
      <c r="H93" s="42" t="str">
        <f>Kategorie!H57</f>
        <v>MA</v>
      </c>
      <c r="I93" s="52">
        <f>Kategorie!I57</f>
        <v>0.036631944444444446</v>
      </c>
      <c r="J93" s="53">
        <f>Kategorie!J57</f>
        <v>1</v>
      </c>
      <c r="K93" s="38">
        <f>Kategorie!K57</f>
        <v>0.0036269251925192523</v>
      </c>
      <c r="L93" s="38">
        <f>I93-$I$4</f>
        <v>0.011180555555555558</v>
      </c>
      <c r="M93" s="54">
        <f>ROUND((L93/K93*1000),0)</f>
        <v>3083</v>
      </c>
    </row>
    <row r="94" spans="1:13" ht="12.75">
      <c r="A94" s="49">
        <f>ROW(C91)</f>
        <v>91</v>
      </c>
      <c r="B94" s="50" t="str">
        <f>Kategorie!B58</f>
        <v>979</v>
      </c>
      <c r="C94" s="51" t="str">
        <f>Kategorie!C58</f>
        <v>Zbořil</v>
      </c>
      <c r="D94" s="51" t="str">
        <f>Kategorie!D58</f>
        <v>Jan</v>
      </c>
      <c r="E94" s="51" t="str">
        <f>Kategorie!E58</f>
        <v>SK Židle</v>
      </c>
      <c r="F94" s="42" t="str">
        <f>Kategorie!F58</f>
        <v>1975</v>
      </c>
      <c r="G94" s="42" t="str">
        <f>Kategorie!G58</f>
        <v>MA</v>
      </c>
      <c r="H94" s="42" t="str">
        <f>Kategorie!H58</f>
        <v>MA</v>
      </c>
      <c r="I94" s="52">
        <f>Kategorie!I58</f>
        <v>0.03671296296296296</v>
      </c>
      <c r="J94" s="53">
        <f>Kategorie!J58</f>
        <v>1</v>
      </c>
      <c r="K94" s="38">
        <f>Kategorie!K58</f>
        <v>0.003634946828016135</v>
      </c>
      <c r="L94" s="38">
        <f>I94-$I$4</f>
        <v>0.011261574074074073</v>
      </c>
      <c r="M94" s="54">
        <f>ROUND((L94/K94*1000),0)</f>
        <v>3098</v>
      </c>
    </row>
    <row r="95" spans="1:13" ht="12.75">
      <c r="A95" s="49">
        <f>ROW(C92)</f>
        <v>92</v>
      </c>
      <c r="B95" s="50" t="str">
        <f>Kategorie!B102</f>
        <v>77</v>
      </c>
      <c r="C95" s="51" t="str">
        <f>Kategorie!C102</f>
        <v>Slavík</v>
      </c>
      <c r="D95" s="51" t="str">
        <f>Kategorie!D102</f>
        <v>Jiří</v>
      </c>
      <c r="E95" s="51" t="str">
        <f>Kategorie!E102</f>
        <v>Nikolčice</v>
      </c>
      <c r="F95" s="42" t="str">
        <f>Kategorie!F102</f>
        <v>1969</v>
      </c>
      <c r="G95" s="42" t="str">
        <f>Kategorie!G102</f>
        <v>MB</v>
      </c>
      <c r="H95" s="42" t="str">
        <f>Kategorie!H102</f>
        <v>MB</v>
      </c>
      <c r="I95" s="52">
        <f>Kategorie!I102</f>
        <v>0.03671296296296296</v>
      </c>
      <c r="J95" s="53">
        <f>Kategorie!J102</f>
        <v>1</v>
      </c>
      <c r="K95" s="38">
        <f>Kategorie!K102</f>
        <v>0.003634946828016135</v>
      </c>
      <c r="L95" s="38">
        <f>I95-$I$4</f>
        <v>0.011261574074074073</v>
      </c>
      <c r="M95" s="54">
        <f>ROUND((L95/K95*1000),0)</f>
        <v>3098</v>
      </c>
    </row>
    <row r="96" spans="1:13" ht="12.75">
      <c r="A96" s="49">
        <f>ROW(C93)</f>
        <v>93</v>
      </c>
      <c r="B96" s="50" t="str">
        <f>Kategorie!B103</f>
        <v>199</v>
      </c>
      <c r="C96" s="51" t="str">
        <f>Kategorie!C103</f>
        <v>Studený</v>
      </c>
      <c r="D96" s="51" t="str">
        <f>Kategorie!D103</f>
        <v>Lubomír</v>
      </c>
      <c r="E96" s="51" t="str">
        <f>Kategorie!E103</f>
        <v>Ivančice</v>
      </c>
      <c r="F96" s="42" t="str">
        <f>Kategorie!F103</f>
        <v>1967</v>
      </c>
      <c r="G96" s="42" t="str">
        <f>Kategorie!G103</f>
        <v>MB</v>
      </c>
      <c r="H96" s="42" t="str">
        <f>Kategorie!H103</f>
        <v>MB</v>
      </c>
      <c r="I96" s="52">
        <f>Kategorie!I103</f>
        <v>0.03674768518518518</v>
      </c>
      <c r="J96" s="53">
        <f>Kategorie!J103</f>
        <v>1</v>
      </c>
      <c r="K96" s="38">
        <f>Kategorie!K103</f>
        <v>0.0036383846718005134</v>
      </c>
      <c r="L96" s="38">
        <f>I96-$I$4</f>
        <v>0.011296296296296294</v>
      </c>
      <c r="M96" s="54">
        <f>ROUND((L96/K96*1000),0)</f>
        <v>3105</v>
      </c>
    </row>
    <row r="97" spans="1:13" ht="12.75">
      <c r="A97" s="49">
        <f>ROW(C94)</f>
        <v>94</v>
      </c>
      <c r="B97" s="50" t="str">
        <f>Kategorie!B59</f>
        <v>50</v>
      </c>
      <c r="C97" s="51" t="str">
        <f>Kategorie!C59</f>
        <v>Špičák</v>
      </c>
      <c r="D97" s="51" t="str">
        <f>Kategorie!D59</f>
        <v>Pavel</v>
      </c>
      <c r="E97" s="51" t="str">
        <f>Kategorie!E59</f>
        <v>Vyškov</v>
      </c>
      <c r="F97" s="42" t="str">
        <f>Kategorie!F59</f>
        <v>1978</v>
      </c>
      <c r="G97" s="42" t="str">
        <f>Kategorie!G59</f>
        <v>MA</v>
      </c>
      <c r="H97" s="42" t="str">
        <f>Kategorie!H59</f>
        <v>MA</v>
      </c>
      <c r="I97" s="52">
        <f>Kategorie!I59</f>
        <v>0.036828703703703704</v>
      </c>
      <c r="J97" s="53">
        <f>Kategorie!J59</f>
        <v>1</v>
      </c>
      <c r="K97" s="38">
        <f>Kategorie!K59</f>
        <v>0.0036464063072973963</v>
      </c>
      <c r="L97" s="38">
        <f>I97-$I$4</f>
        <v>0.011377314814814816</v>
      </c>
      <c r="M97" s="54">
        <f>ROUND((L97/K97*1000),0)</f>
        <v>3120</v>
      </c>
    </row>
    <row r="98" spans="1:13" ht="12.75">
      <c r="A98" s="49">
        <f>ROW(C95)</f>
        <v>95</v>
      </c>
      <c r="B98" s="50" t="str">
        <f>Kategorie!B126</f>
        <v>63</v>
      </c>
      <c r="C98" s="51" t="str">
        <f>Kategorie!C126</f>
        <v>Marek</v>
      </c>
      <c r="D98" s="51" t="str">
        <f>Kategorie!D126</f>
        <v>Ludvík</v>
      </c>
      <c r="E98" s="51" t="str">
        <f>Kategorie!E126</f>
        <v>Popocatepetl Znojmo</v>
      </c>
      <c r="F98" s="42" t="str">
        <f>Kategorie!F126</f>
        <v>1958</v>
      </c>
      <c r="G98" s="42" t="str">
        <f>Kategorie!G126</f>
        <v>MC</v>
      </c>
      <c r="H98" s="42" t="str">
        <f>Kategorie!H126</f>
        <v>MC</v>
      </c>
      <c r="I98" s="52">
        <f>Kategorie!I126</f>
        <v>0.036875</v>
      </c>
      <c r="J98" s="53">
        <f>Kategorie!J126</f>
        <v>9</v>
      </c>
      <c r="K98" s="38">
        <f>Kategorie!K126</f>
        <v>0.0036509900990099008</v>
      </c>
      <c r="L98" s="38">
        <f>I98-$I$4</f>
        <v>0.01142361111111111</v>
      </c>
      <c r="M98" s="54">
        <f>ROUND((L98/K98*1000),0)</f>
        <v>3129</v>
      </c>
    </row>
    <row r="99" spans="1:13" ht="12.75">
      <c r="A99" s="49">
        <f>ROW(C96)</f>
        <v>96</v>
      </c>
      <c r="B99" s="50" t="str">
        <f>Kategorie!B148</f>
        <v>169</v>
      </c>
      <c r="C99" s="51" t="str">
        <f>Kategorie!C148</f>
        <v>Brtník</v>
      </c>
      <c r="D99" s="51" t="str">
        <f>Kategorie!D148</f>
        <v>Jiří</v>
      </c>
      <c r="E99" s="51" t="str">
        <f>Kategorie!E148</f>
        <v>Orel Obřany</v>
      </c>
      <c r="F99" s="42" t="str">
        <f>Kategorie!F148</f>
        <v>1952</v>
      </c>
      <c r="G99" s="42" t="str">
        <f>Kategorie!G148</f>
        <v>MD</v>
      </c>
      <c r="H99" s="42" t="str">
        <f>Kategorie!H148</f>
        <v>MD</v>
      </c>
      <c r="I99" s="52">
        <f>Kategorie!I148</f>
        <v>0.0369212962962963</v>
      </c>
      <c r="J99" s="53">
        <f>Kategorie!J148</f>
        <v>18</v>
      </c>
      <c r="K99" s="38">
        <f>Kategorie!K148</f>
        <v>0.003655573890722406</v>
      </c>
      <c r="L99" s="38">
        <f>I99-$I$4</f>
        <v>0.011469907407407411</v>
      </c>
      <c r="M99" s="54">
        <f>ROUND((L99/K99*1000),0)</f>
        <v>3138</v>
      </c>
    </row>
    <row r="100" spans="1:13" ht="12.75">
      <c r="A100" s="49">
        <f>ROW(C97)</f>
        <v>97</v>
      </c>
      <c r="B100" s="50" t="str">
        <f>Kategorie!B60</f>
        <v>145</v>
      </c>
      <c r="C100" s="51" t="str">
        <f>Kategorie!C60</f>
        <v>Dvořáček</v>
      </c>
      <c r="D100" s="51" t="str">
        <f>Kategorie!D60</f>
        <v>Roman</v>
      </c>
      <c r="E100" s="51" t="str">
        <f>Kategorie!E60</f>
        <v>Boskovice</v>
      </c>
      <c r="F100" s="42" t="str">
        <f>Kategorie!F60</f>
        <v>1986</v>
      </c>
      <c r="G100" s="42" t="str">
        <f>Kategorie!G60</f>
        <v>MA</v>
      </c>
      <c r="H100" s="42" t="str">
        <f>Kategorie!H60</f>
        <v>MA</v>
      </c>
      <c r="I100" s="52">
        <f>Kategorie!I60</f>
        <v>0.03693287037037037</v>
      </c>
      <c r="J100" s="53">
        <f>Kategorie!J60</f>
        <v>1</v>
      </c>
      <c r="K100" s="38">
        <f>Kategorie!K60</f>
        <v>0.003656719838650532</v>
      </c>
      <c r="L100" s="38">
        <f>I100-$I$4</f>
        <v>0.011481481481481485</v>
      </c>
      <c r="M100" s="54">
        <f>ROUND((L100/K100*1000),0)</f>
        <v>3140</v>
      </c>
    </row>
    <row r="101" spans="1:13" ht="12.75">
      <c r="A101" s="49">
        <f>ROW(C98)</f>
        <v>98</v>
      </c>
      <c r="B101" s="50" t="str">
        <f>Kategorie!B127</f>
        <v>141</v>
      </c>
      <c r="C101" s="51" t="str">
        <f>Kategorie!C127</f>
        <v>Patočka</v>
      </c>
      <c r="D101" s="51" t="str">
        <f>Kategorie!D127</f>
        <v>Petr</v>
      </c>
      <c r="E101" s="51" t="str">
        <f>Kategorie!E127</f>
        <v>Dino</v>
      </c>
      <c r="F101" s="42" t="str">
        <f>Kategorie!F127</f>
        <v>1963</v>
      </c>
      <c r="G101" s="42" t="str">
        <f>Kategorie!G127</f>
        <v>MC</v>
      </c>
      <c r="H101" s="42" t="str">
        <f>Kategorie!H127</f>
        <v>MC</v>
      </c>
      <c r="I101" s="52">
        <f>Kategorie!I127</f>
        <v>0.03701388888888889</v>
      </c>
      <c r="J101" s="53">
        <f>Kategorie!J127</f>
        <v>8</v>
      </c>
      <c r="K101" s="38">
        <f>Kategorie!K127</f>
        <v>0.003664741474147415</v>
      </c>
      <c r="L101" s="38">
        <f>I101-$I$4</f>
        <v>0.0115625</v>
      </c>
      <c r="M101" s="54">
        <f>ROUND((L101/K101*1000),0)</f>
        <v>3155</v>
      </c>
    </row>
    <row r="102" spans="1:13" ht="12.75">
      <c r="A102" s="49">
        <f>ROW(C99)</f>
        <v>99</v>
      </c>
      <c r="B102" s="50" t="str">
        <f>Kategorie!B149</f>
        <v>154</v>
      </c>
      <c r="C102" s="51" t="str">
        <f>Kategorie!C149</f>
        <v>Hanák</v>
      </c>
      <c r="D102" s="51" t="str">
        <f>Kategorie!D149</f>
        <v>Albín</v>
      </c>
      <c r="E102" s="51" t="str">
        <f>Kategorie!E149</f>
        <v>AC Mor.Slavia</v>
      </c>
      <c r="F102" s="42" t="str">
        <f>Kategorie!F149</f>
        <v>1951</v>
      </c>
      <c r="G102" s="42" t="str">
        <f>Kategorie!G149</f>
        <v>MD</v>
      </c>
      <c r="H102" s="42" t="str">
        <f>Kategorie!H149</f>
        <v>MD</v>
      </c>
      <c r="I102" s="52">
        <f>Kategorie!I149</f>
        <v>0.03701388888888889</v>
      </c>
      <c r="J102" s="53">
        <f>Kategorie!J149</f>
        <v>16</v>
      </c>
      <c r="K102" s="38">
        <f>Kategorie!K149</f>
        <v>0.003664741474147415</v>
      </c>
      <c r="L102" s="38">
        <f>I102-$I$4</f>
        <v>0.0115625</v>
      </c>
      <c r="M102" s="54">
        <f>ROUND((L102/K102*1000),0)</f>
        <v>3155</v>
      </c>
    </row>
    <row r="103" spans="1:13" ht="12.75">
      <c r="A103" s="49">
        <f>ROW(C100)</f>
        <v>100</v>
      </c>
      <c r="B103" s="50" t="str">
        <f>Kategorie!B128</f>
        <v>670</v>
      </c>
      <c r="C103" s="51" t="str">
        <f>Kategorie!C128</f>
        <v>Krupar</v>
      </c>
      <c r="D103" s="51" t="str">
        <f>Kategorie!D128</f>
        <v>Jan</v>
      </c>
      <c r="E103" s="51" t="str">
        <f>Kategorie!E128</f>
        <v>JmK</v>
      </c>
      <c r="F103" s="42" t="str">
        <f>Kategorie!F128</f>
        <v>1955</v>
      </c>
      <c r="G103" s="42" t="str">
        <f>Kategorie!G128</f>
        <v>MC</v>
      </c>
      <c r="H103" s="42" t="str">
        <f>Kategorie!H128</f>
        <v>MC</v>
      </c>
      <c r="I103" s="52">
        <f>Kategorie!I128</f>
        <v>0.03715277777777778</v>
      </c>
      <c r="J103" s="53">
        <f>Kategorie!J128</f>
        <v>7</v>
      </c>
      <c r="K103" s="38">
        <f>Kategorie!K128</f>
        <v>0.0036784928492849286</v>
      </c>
      <c r="L103" s="38">
        <f>I103-$I$4</f>
        <v>0.01170138888888889</v>
      </c>
      <c r="M103" s="54">
        <f>ROUND((L103/K103*1000),0)</f>
        <v>3181</v>
      </c>
    </row>
    <row r="104" spans="1:13" ht="12.75">
      <c r="A104" s="49">
        <f>ROW(C101)</f>
        <v>101</v>
      </c>
      <c r="B104" s="50" t="str">
        <f>Kategorie!B150</f>
        <v>144</v>
      </c>
      <c r="C104" s="51" t="str">
        <f>Kategorie!C150</f>
        <v>Pelzer</v>
      </c>
      <c r="D104" s="51" t="str">
        <f>Kategorie!D150</f>
        <v>Lorenz sen.</v>
      </c>
      <c r="E104" s="51" t="str">
        <f>Kategorie!E150</f>
        <v>LAC Harlekin</v>
      </c>
      <c r="F104" s="42" t="str">
        <f>Kategorie!F150</f>
        <v>1952</v>
      </c>
      <c r="G104" s="42" t="str">
        <f>Kategorie!G150</f>
        <v>MD</v>
      </c>
      <c r="H104" s="42" t="str">
        <f>Kategorie!H150</f>
        <v>MD</v>
      </c>
      <c r="I104" s="52">
        <f>Kategorie!I150</f>
        <v>0.0372337962962963</v>
      </c>
      <c r="J104" s="53">
        <f>Kategorie!J150</f>
        <v>15</v>
      </c>
      <c r="K104" s="38">
        <f>Kategorie!K150</f>
        <v>0.003686514484781812</v>
      </c>
      <c r="L104" s="38">
        <f>I104-$I$4</f>
        <v>0.011782407407407412</v>
      </c>
      <c r="M104" s="54">
        <f>ROUND((L104/K104*1000),0)</f>
        <v>3196</v>
      </c>
    </row>
    <row r="105" spans="1:13" ht="12.75">
      <c r="A105" s="49">
        <f>ROW(C102)</f>
        <v>102</v>
      </c>
      <c r="B105" s="50" t="str">
        <f>Kategorie!B61</f>
        <v>55</v>
      </c>
      <c r="C105" s="51" t="str">
        <f>Kategorie!C61</f>
        <v>Pochylý</v>
      </c>
      <c r="D105" s="51" t="str">
        <f>Kategorie!D61</f>
        <v>Lukáš</v>
      </c>
      <c r="E105" s="51" t="str">
        <f>Kategorie!E61</f>
        <v>nezařezen</v>
      </c>
      <c r="F105" s="42" t="str">
        <f>Kategorie!F61</f>
        <v>1987</v>
      </c>
      <c r="G105" s="42" t="str">
        <f>Kategorie!G61</f>
        <v>MA</v>
      </c>
      <c r="H105" s="42" t="str">
        <f>Kategorie!H61</f>
        <v>MA</v>
      </c>
      <c r="I105" s="52">
        <f>Kategorie!I61</f>
        <v>0.03732638888888889</v>
      </c>
      <c r="J105" s="53">
        <f>Kategorie!J61</f>
        <v>1</v>
      </c>
      <c r="K105" s="38">
        <f>Kategorie!K61</f>
        <v>0.003695682068206821</v>
      </c>
      <c r="L105" s="38">
        <f>I105-$I$4</f>
        <v>0.011875</v>
      </c>
      <c r="M105" s="54">
        <f>ROUND((L105/K105*1000),0)</f>
        <v>3213</v>
      </c>
    </row>
    <row r="106" spans="1:13" ht="12.75">
      <c r="A106" s="49">
        <f>ROW(C103)</f>
        <v>103</v>
      </c>
      <c r="B106" s="50" t="str">
        <f>Kategorie!B129</f>
        <v>12</v>
      </c>
      <c r="C106" s="51" t="str">
        <f>Kategorie!C129</f>
        <v>Řiháček</v>
      </c>
      <c r="D106" s="51" t="str">
        <f>Kategorie!D129</f>
        <v>Zdeněk</v>
      </c>
      <c r="E106" s="51" t="str">
        <f>Kategorie!E129</f>
        <v>Miroslav</v>
      </c>
      <c r="F106" s="42" t="str">
        <f>Kategorie!F129</f>
        <v>1960</v>
      </c>
      <c r="G106" s="42" t="str">
        <f>Kategorie!G129</f>
        <v>MC</v>
      </c>
      <c r="H106" s="42" t="str">
        <f>Kategorie!H129</f>
        <v>MC</v>
      </c>
      <c r="I106" s="52">
        <f>Kategorie!I129</f>
        <v>0.03736111111111111</v>
      </c>
      <c r="J106" s="53">
        <f>Kategorie!J129</f>
        <v>6</v>
      </c>
      <c r="K106" s="38">
        <f>Kategorie!K129</f>
        <v>0.003699119911991199</v>
      </c>
      <c r="L106" s="38">
        <f>I106-$I$4</f>
        <v>0.01190972222222222</v>
      </c>
      <c r="M106" s="54">
        <f>ROUND((L106/K106*1000),0)</f>
        <v>3220</v>
      </c>
    </row>
    <row r="107" spans="1:13" ht="12.75">
      <c r="A107" s="49">
        <f>ROW(C104)</f>
        <v>104</v>
      </c>
      <c r="B107" s="50" t="str">
        <f>Kategorie!B151</f>
        <v>83</v>
      </c>
      <c r="C107" s="51" t="str">
        <f>Kategorie!C151</f>
        <v>Stráník</v>
      </c>
      <c r="D107" s="51" t="str">
        <f>Kategorie!D151</f>
        <v>Aleš</v>
      </c>
      <c r="E107" s="51" t="str">
        <f>Kategorie!E151</f>
        <v>nezařazen</v>
      </c>
      <c r="F107" s="42" t="str">
        <f>Kategorie!F151</f>
        <v>1950</v>
      </c>
      <c r="G107" s="42" t="str">
        <f>Kategorie!G151</f>
        <v>MD</v>
      </c>
      <c r="H107" s="42" t="str">
        <f>Kategorie!H151</f>
        <v>MD</v>
      </c>
      <c r="I107" s="52">
        <f>Kategorie!I151</f>
        <v>0.037453703703703704</v>
      </c>
      <c r="J107" s="53">
        <f>Kategorie!J151</f>
        <v>14</v>
      </c>
      <c r="K107" s="38">
        <f>Kategorie!K151</f>
        <v>0.0037082874954162083</v>
      </c>
      <c r="L107" s="38">
        <f>I107-$I$4</f>
        <v>0.012002314814814816</v>
      </c>
      <c r="M107" s="54">
        <f>ROUND((L107/K107*1000),0)</f>
        <v>3237</v>
      </c>
    </row>
    <row r="108" spans="1:13" ht="12.75">
      <c r="A108" s="49">
        <f>ROW(C105)</f>
        <v>105</v>
      </c>
      <c r="B108" s="50" t="str">
        <f>Kategorie!B62</f>
        <v>224</v>
      </c>
      <c r="C108" s="51" t="str">
        <f>Kategorie!C62</f>
        <v>Hatzak</v>
      </c>
      <c r="D108" s="51" t="str">
        <f>Kategorie!D62</f>
        <v>Fabian</v>
      </c>
      <c r="E108" s="51" t="str">
        <f>Kategorie!E62</f>
        <v>LAC Harlekin</v>
      </c>
      <c r="F108" s="42" t="str">
        <f>Kategorie!F62</f>
        <v>1988</v>
      </c>
      <c r="G108" s="42" t="str">
        <f>Kategorie!G62</f>
        <v>MA</v>
      </c>
      <c r="H108" s="42" t="str">
        <f>Kategorie!H62</f>
        <v>MA</v>
      </c>
      <c r="I108" s="52">
        <f>Kategorie!I62</f>
        <v>0.03806712962962963</v>
      </c>
      <c r="J108" s="53">
        <f>Kategorie!J62</f>
        <v>1</v>
      </c>
      <c r="K108" s="38">
        <f>Kategorie!K62</f>
        <v>0.0037690227356068943</v>
      </c>
      <c r="L108" s="38">
        <f>I108-$I$4</f>
        <v>0.012615740740740743</v>
      </c>
      <c r="M108" s="54">
        <f>ROUND((L108/K108*1000),0)</f>
        <v>3347</v>
      </c>
    </row>
    <row r="109" spans="1:13" ht="12.75">
      <c r="A109" s="49">
        <f>ROW(C106)</f>
        <v>106</v>
      </c>
      <c r="B109" s="50" t="str">
        <f>Kategorie!B130</f>
        <v>1506</v>
      </c>
      <c r="C109" s="51" t="str">
        <f>Kategorie!C130</f>
        <v>Martin</v>
      </c>
      <c r="D109" s="51" t="str">
        <f>Kategorie!D130</f>
        <v>Christian</v>
      </c>
      <c r="E109" s="51" t="str">
        <f>Kategorie!E130</f>
        <v>LAC Harlekin</v>
      </c>
      <c r="F109" s="42" t="str">
        <f>Kategorie!F130</f>
        <v>1963</v>
      </c>
      <c r="G109" s="42" t="str">
        <f>Kategorie!G130</f>
        <v>MC</v>
      </c>
      <c r="H109" s="42" t="str">
        <f>Kategorie!H130</f>
        <v>MC</v>
      </c>
      <c r="I109" s="52">
        <f>Kategorie!I130</f>
        <v>0.03806712962962963</v>
      </c>
      <c r="J109" s="53">
        <f>Kategorie!J130</f>
        <v>5</v>
      </c>
      <c r="K109" s="38">
        <f>Kategorie!K130</f>
        <v>0.0037690227356068943</v>
      </c>
      <c r="L109" s="38">
        <f>I109-$I$4</f>
        <v>0.012615740740740743</v>
      </c>
      <c r="M109" s="54">
        <f>ROUND((L109/K109*1000),0)</f>
        <v>3347</v>
      </c>
    </row>
    <row r="110" spans="1:13" ht="12.75">
      <c r="A110" s="49">
        <f>ROW(C107)</f>
        <v>107</v>
      </c>
      <c r="B110" s="50" t="str">
        <f>Kategorie!B63</f>
        <v>188</v>
      </c>
      <c r="C110" s="51" t="str">
        <f>Kategorie!C63</f>
        <v>Ott</v>
      </c>
      <c r="D110" s="51" t="str">
        <f>Kategorie!D63</f>
        <v>Karl</v>
      </c>
      <c r="E110" s="51" t="str">
        <f>Kategorie!E63</f>
        <v>LAC Harlekin</v>
      </c>
      <c r="F110" s="42" t="str">
        <f>Kategorie!F63</f>
        <v>1988</v>
      </c>
      <c r="G110" s="42" t="str">
        <f>Kategorie!G63</f>
        <v>MA</v>
      </c>
      <c r="H110" s="42" t="str">
        <f>Kategorie!H63</f>
        <v>MA</v>
      </c>
      <c r="I110" s="52">
        <f>Kategorie!I63</f>
        <v>0.03815972222222222</v>
      </c>
      <c r="J110" s="53">
        <f>Kategorie!J63</f>
        <v>1</v>
      </c>
      <c r="K110" s="38">
        <f>Kategorie!K63</f>
        <v>0.003778190319031903</v>
      </c>
      <c r="L110" s="38">
        <f>I110-$I$4</f>
        <v>0.012708333333333332</v>
      </c>
      <c r="M110" s="54">
        <f>ROUND((L110/K110*1000),0)</f>
        <v>3364</v>
      </c>
    </row>
    <row r="111" spans="1:13" ht="12.75">
      <c r="A111" s="49">
        <f>ROW(C108)</f>
        <v>108</v>
      </c>
      <c r="B111" s="50" t="str">
        <f>Kategorie!B104</f>
        <v>19</v>
      </c>
      <c r="C111" s="51" t="str">
        <f>Kategorie!C104</f>
        <v>Kresta</v>
      </c>
      <c r="D111" s="51" t="str">
        <f>Kategorie!D104</f>
        <v>Roman</v>
      </c>
      <c r="E111" s="51" t="str">
        <f>Kategorie!E104</f>
        <v>ZETOR BRNO</v>
      </c>
      <c r="F111" s="42" t="str">
        <f>Kategorie!F104</f>
        <v>1965</v>
      </c>
      <c r="G111" s="42" t="str">
        <f>Kategorie!G104</f>
        <v>MB</v>
      </c>
      <c r="H111" s="42" t="str">
        <f>Kategorie!H104</f>
        <v>MB</v>
      </c>
      <c r="I111" s="52">
        <f>Kategorie!I104</f>
        <v>0.03815972222222222</v>
      </c>
      <c r="J111" s="53">
        <f>Kategorie!J104</f>
        <v>1</v>
      </c>
      <c r="K111" s="38">
        <f>Kategorie!K104</f>
        <v>0.003778190319031903</v>
      </c>
      <c r="L111" s="38">
        <f>I111-$I$4</f>
        <v>0.012708333333333332</v>
      </c>
      <c r="M111" s="54">
        <f>ROUND((L111/K111*1000),0)</f>
        <v>3364</v>
      </c>
    </row>
    <row r="112" spans="1:13" ht="12.75">
      <c r="A112" s="49">
        <f>ROW(C109)</f>
        <v>109</v>
      </c>
      <c r="B112" s="50" t="str">
        <f>Kategorie!B131</f>
        <v>161</v>
      </c>
      <c r="C112" s="51" t="str">
        <f>Kategorie!C131</f>
        <v>Volavý</v>
      </c>
      <c r="D112" s="51" t="str">
        <f>Kategorie!D131</f>
        <v>Vladimír</v>
      </c>
      <c r="E112" s="51" t="str">
        <f>Kategorie!E131</f>
        <v>Fiton line</v>
      </c>
      <c r="F112" s="42" t="str">
        <f>Kategorie!F131</f>
        <v>1955</v>
      </c>
      <c r="G112" s="42" t="str">
        <f>Kategorie!G131</f>
        <v>MC</v>
      </c>
      <c r="H112" s="42" t="str">
        <f>Kategorie!H131</f>
        <v>MC</v>
      </c>
      <c r="I112" s="52">
        <f>Kategorie!I131</f>
        <v>0.03827546296296296</v>
      </c>
      <c r="J112" s="53">
        <f>Kategorie!J131</f>
        <v>4</v>
      </c>
      <c r="K112" s="38">
        <f>Kategorie!K131</f>
        <v>0.0037896497983131647</v>
      </c>
      <c r="L112" s="38">
        <f>I112-$I$4</f>
        <v>0.012824074074074075</v>
      </c>
      <c r="M112" s="54">
        <f>ROUND((L112/K112*1000),0)</f>
        <v>3384</v>
      </c>
    </row>
    <row r="113" spans="1:13" ht="12.75">
      <c r="A113" s="49">
        <f>ROW(C110)</f>
        <v>110</v>
      </c>
      <c r="B113" s="50" t="str">
        <f>Kategorie!B105</f>
        <v>107</v>
      </c>
      <c r="C113" s="51" t="str">
        <f>Kategorie!C105</f>
        <v>Matějek</v>
      </c>
      <c r="D113" s="51" t="str">
        <f>Kategorie!D105</f>
        <v>Jaromír</v>
      </c>
      <c r="E113" s="51" t="str">
        <f>Kategorie!E105</f>
        <v>STS Třeběh</v>
      </c>
      <c r="F113" s="42" t="str">
        <f>Kategorie!F105</f>
        <v>1971</v>
      </c>
      <c r="G113" s="42" t="str">
        <f>Kategorie!G105</f>
        <v>MB</v>
      </c>
      <c r="H113" s="42" t="str">
        <f>Kategorie!H105</f>
        <v>MB</v>
      </c>
      <c r="I113" s="52">
        <f>Kategorie!I105</f>
        <v>0.038287037037037036</v>
      </c>
      <c r="J113" s="53">
        <f>Kategorie!J105</f>
        <v>1</v>
      </c>
      <c r="K113" s="38">
        <f>Kategorie!K105</f>
        <v>0.003790795746241291</v>
      </c>
      <c r="L113" s="38">
        <f>I113-$I$4</f>
        <v>0.012835648148148148</v>
      </c>
      <c r="M113" s="54">
        <f>ROUND((L113/K113*1000),0)</f>
        <v>3386</v>
      </c>
    </row>
    <row r="114" spans="1:13" ht="12.75">
      <c r="A114" s="49">
        <f>ROW(C111)</f>
        <v>111</v>
      </c>
      <c r="B114" s="50" t="str">
        <f>Kategorie!B132</f>
        <v>330</v>
      </c>
      <c r="C114" s="51" t="str">
        <f>Kategorie!C132</f>
        <v>Sobotka</v>
      </c>
      <c r="D114" s="51" t="str">
        <f>Kategorie!D132</f>
        <v>Josef</v>
      </c>
      <c r="E114" s="51" t="str">
        <f>Kategorie!E132</f>
        <v>Mor.Nová Ves</v>
      </c>
      <c r="F114" s="42" t="str">
        <f>Kategorie!F132</f>
        <v>1964</v>
      </c>
      <c r="G114" s="42" t="str">
        <f>Kategorie!G132</f>
        <v>MC</v>
      </c>
      <c r="H114" s="42" t="str">
        <f>Kategorie!H132</f>
        <v>MC</v>
      </c>
      <c r="I114" s="52">
        <f>Kategorie!I132</f>
        <v>0.038391203703703705</v>
      </c>
      <c r="J114" s="53">
        <f>Kategorie!J132</f>
        <v>3</v>
      </c>
      <c r="K114" s="38">
        <f>Kategorie!K132</f>
        <v>0.003801109277594426</v>
      </c>
      <c r="L114" s="38">
        <f>I114-$I$4</f>
        <v>0.012939814814814817</v>
      </c>
      <c r="M114" s="54">
        <f>ROUND((L114/K114*1000),0)</f>
        <v>3404</v>
      </c>
    </row>
    <row r="115" spans="1:13" ht="12.75">
      <c r="A115" s="49">
        <f>ROW(C112)</f>
        <v>112</v>
      </c>
      <c r="B115" s="50" t="str">
        <f>Kategorie!B106</f>
        <v>49</v>
      </c>
      <c r="C115" s="51" t="str">
        <f>Kategorie!C106</f>
        <v>Pončík</v>
      </c>
      <c r="D115" s="51" t="str">
        <f>Kategorie!D106</f>
        <v>Jiří</v>
      </c>
      <c r="E115" s="51" t="str">
        <f>Kategorie!E106</f>
        <v>TJ P.Bavory</v>
      </c>
      <c r="F115" s="42" t="str">
        <f>Kategorie!F106</f>
        <v>1973</v>
      </c>
      <c r="G115" s="42" t="str">
        <f>Kategorie!G106</f>
        <v>MB</v>
      </c>
      <c r="H115" s="42" t="str">
        <f>Kategorie!H106</f>
        <v>MB</v>
      </c>
      <c r="I115" s="52">
        <f>Kategorie!I106</f>
        <v>0.03863425925925926</v>
      </c>
      <c r="J115" s="53">
        <f>Kategorie!J106</f>
        <v>1</v>
      </c>
      <c r="K115" s="38">
        <f>Kategorie!K106</f>
        <v>0.003825174184085075</v>
      </c>
      <c r="L115" s="38">
        <f>I115-$I$4</f>
        <v>0.013182870370370369</v>
      </c>
      <c r="M115" s="54">
        <f>ROUND((L115/K115*1000),0)</f>
        <v>3446</v>
      </c>
    </row>
    <row r="116" spans="1:13" ht="12.75">
      <c r="A116" s="49">
        <f>ROW(C113)</f>
        <v>113</v>
      </c>
      <c r="B116" s="50" t="str">
        <f>Kategorie!B133</f>
        <v>135</v>
      </c>
      <c r="C116" s="51" t="str">
        <f>Kategorie!C133</f>
        <v>Tříska</v>
      </c>
      <c r="D116" s="51" t="str">
        <f>Kategorie!D133</f>
        <v>Roman</v>
      </c>
      <c r="E116" s="51" t="str">
        <f>Kategorie!E133</f>
        <v>nezařaezn</v>
      </c>
      <c r="F116" s="42" t="str">
        <f>Kategorie!F133</f>
        <v>1956</v>
      </c>
      <c r="G116" s="42" t="str">
        <f>Kategorie!G133</f>
        <v>MC</v>
      </c>
      <c r="H116" s="42" t="str">
        <f>Kategorie!H133</f>
        <v>MC</v>
      </c>
      <c r="I116" s="52">
        <f>Kategorie!I133</f>
        <v>0.03894675925925926</v>
      </c>
      <c r="J116" s="53">
        <f>Kategorie!J133</f>
        <v>2</v>
      </c>
      <c r="K116" s="38">
        <f>Kategorie!K133</f>
        <v>0.003856114778144481</v>
      </c>
      <c r="L116" s="38">
        <f>I116-$I$4</f>
        <v>0.01349537037037037</v>
      </c>
      <c r="M116" s="54">
        <f>ROUND((L116/K116*1000),0)</f>
        <v>3500</v>
      </c>
    </row>
    <row r="117" spans="1:13" ht="12.75">
      <c r="A117" s="49">
        <f>ROW(C114)</f>
        <v>114</v>
      </c>
      <c r="B117" s="50" t="str">
        <f>Kategorie!B64</f>
        <v>41</v>
      </c>
      <c r="C117" s="51" t="str">
        <f>Kategorie!C64</f>
        <v>Blažek</v>
      </c>
      <c r="D117" s="51" t="str">
        <f>Kategorie!D64</f>
        <v>Jakub</v>
      </c>
      <c r="E117" s="51" t="str">
        <f>Kategorie!E64</f>
        <v>Velosport</v>
      </c>
      <c r="F117" s="42" t="str">
        <f>Kategorie!F64</f>
        <v>1998</v>
      </c>
      <c r="G117" s="42" t="str">
        <f>Kategorie!G64</f>
        <v>MA</v>
      </c>
      <c r="H117" s="42" t="str">
        <f>Kategorie!H64</f>
        <v>MA</v>
      </c>
      <c r="I117" s="52">
        <f>Kategorie!I64</f>
        <v>0.03922453703703704</v>
      </c>
      <c r="J117" s="53">
        <f>Kategorie!J64</f>
        <v>1</v>
      </c>
      <c r="K117" s="38">
        <f>Kategorie!K64</f>
        <v>0.003883617528419509</v>
      </c>
      <c r="L117" s="38">
        <f>I117-$I$4</f>
        <v>0.013773148148148149</v>
      </c>
      <c r="M117" s="54">
        <f>ROUND((L117/K117*1000),0)</f>
        <v>3546</v>
      </c>
    </row>
    <row r="118" spans="1:13" ht="12.75">
      <c r="A118" s="49">
        <f>ROW(C115)</f>
        <v>115</v>
      </c>
      <c r="B118" s="50" t="str">
        <f>Kategorie!B134</f>
        <v>183</v>
      </c>
      <c r="C118" s="51" t="str">
        <f>Kategorie!C134</f>
        <v>Rozsypal</v>
      </c>
      <c r="D118" s="51" t="str">
        <f>Kategorie!D134</f>
        <v>Karel</v>
      </c>
      <c r="E118" s="51" t="str">
        <f>Kategorie!E134</f>
        <v>SK Krumvíř</v>
      </c>
      <c r="F118" s="42" t="str">
        <f>Kategorie!F134</f>
        <v>1959</v>
      </c>
      <c r="G118" s="42" t="str">
        <f>Kategorie!G134</f>
        <v>MC</v>
      </c>
      <c r="H118" s="42" t="str">
        <f>Kategorie!H134</f>
        <v>MC</v>
      </c>
      <c r="I118" s="52">
        <f>Kategorie!I134</f>
        <v>0.03922453703703704</v>
      </c>
      <c r="J118" s="53">
        <f>Kategorie!J134</f>
        <v>1</v>
      </c>
      <c r="K118" s="38">
        <f>Kategorie!K134</f>
        <v>0.003883617528419509</v>
      </c>
      <c r="L118" s="38">
        <f>I118-$I$4</f>
        <v>0.013773148148148149</v>
      </c>
      <c r="M118" s="54">
        <f>ROUND((L118/K118*1000),0)</f>
        <v>3546</v>
      </c>
    </row>
    <row r="119" spans="1:13" ht="12.75">
      <c r="A119" s="49">
        <f>ROW(C116)</f>
        <v>116</v>
      </c>
      <c r="B119" s="50" t="str">
        <f>Kategorie!B152</f>
        <v>59</v>
      </c>
      <c r="C119" s="51" t="str">
        <f>Kategorie!C152</f>
        <v>Karas</v>
      </c>
      <c r="D119" s="51" t="str">
        <f>Kategorie!D152</f>
        <v>Karel</v>
      </c>
      <c r="E119" s="51" t="str">
        <f>Kategorie!E152</f>
        <v>Vk Hodonín</v>
      </c>
      <c r="F119" s="42" t="str">
        <f>Kategorie!F152</f>
        <v>1945</v>
      </c>
      <c r="G119" s="42" t="str">
        <f>Kategorie!G152</f>
        <v>MD</v>
      </c>
      <c r="H119" s="42" t="str">
        <f>Kategorie!H152</f>
        <v>MD</v>
      </c>
      <c r="I119" s="52">
        <f>Kategorie!I152</f>
        <v>0.03922453703703704</v>
      </c>
      <c r="J119" s="53">
        <f>Kategorie!J152</f>
        <v>13</v>
      </c>
      <c r="K119" s="38">
        <f>Kategorie!K152</f>
        <v>0.003883617528419509</v>
      </c>
      <c r="L119" s="38">
        <f>I119-$I$4</f>
        <v>0.013773148148148149</v>
      </c>
      <c r="M119" s="54">
        <f>ROUND((L119/K119*1000),0)</f>
        <v>3546</v>
      </c>
    </row>
    <row r="120" spans="1:13" ht="12.75">
      <c r="A120" s="49">
        <f>ROW(C117)</f>
        <v>117</v>
      </c>
      <c r="B120" s="50" t="str">
        <f>Kategorie!B65</f>
        <v>275</v>
      </c>
      <c r="C120" s="51" t="str">
        <f>Kategorie!C65</f>
        <v>Přibyl</v>
      </c>
      <c r="D120" s="51" t="str">
        <f>Kategorie!D65</f>
        <v>Petr</v>
      </c>
      <c r="E120" s="51" t="str">
        <f>Kategorie!E65</f>
        <v>nezařazen</v>
      </c>
      <c r="F120" s="42" t="str">
        <f>Kategorie!F65</f>
        <v>1984</v>
      </c>
      <c r="G120" s="42" t="str">
        <f>Kategorie!G65</f>
        <v>MA</v>
      </c>
      <c r="H120" s="42" t="str">
        <f>Kategorie!H65</f>
        <v>MA</v>
      </c>
      <c r="I120" s="52">
        <f>Kategorie!I65</f>
        <v>0.039502314814814816</v>
      </c>
      <c r="J120" s="53">
        <f>Kategorie!J65</f>
        <v>1</v>
      </c>
      <c r="K120" s="38">
        <f>Kategorie!K65</f>
        <v>0.003911120278694537</v>
      </c>
      <c r="L120" s="38">
        <f>I120-$I$4</f>
        <v>0.014050925925925929</v>
      </c>
      <c r="M120" s="54">
        <f>ROUND((L120/K120*1000),0)</f>
        <v>3593</v>
      </c>
    </row>
    <row r="121" spans="1:13" ht="12.75">
      <c r="A121" s="49">
        <f>ROW(C118)</f>
        <v>118</v>
      </c>
      <c r="B121" s="50" t="str">
        <f>Kategorie!B107</f>
        <v>960</v>
      </c>
      <c r="C121" s="51" t="str">
        <f>Kategorie!C107</f>
        <v>Žák</v>
      </c>
      <c r="D121" s="51" t="str">
        <f>Kategorie!D107</f>
        <v>Ladislav</v>
      </c>
      <c r="E121" s="51" t="str">
        <f>Kategorie!E107</f>
        <v>AK Perná</v>
      </c>
      <c r="F121" s="42" t="str">
        <f>Kategorie!F107</f>
        <v>1972</v>
      </c>
      <c r="G121" s="42" t="str">
        <f>Kategorie!G107</f>
        <v>MB</v>
      </c>
      <c r="H121" s="42" t="str">
        <f>Kategorie!H107</f>
        <v>MB</v>
      </c>
      <c r="I121" s="52">
        <f>Kategorie!I107</f>
        <v>0.039502314814814816</v>
      </c>
      <c r="J121" s="53">
        <f>Kategorie!J107</f>
        <v>1</v>
      </c>
      <c r="K121" s="38">
        <f>Kategorie!K107</f>
        <v>0.003911120278694537</v>
      </c>
      <c r="L121" s="38">
        <f>I121-$I$4</f>
        <v>0.014050925925925929</v>
      </c>
      <c r="M121" s="54">
        <f>ROUND((L121/K121*1000),0)</f>
        <v>3593</v>
      </c>
    </row>
    <row r="122" spans="1:13" ht="12.75">
      <c r="A122" s="49">
        <f>ROW(C119)</f>
        <v>119</v>
      </c>
      <c r="B122" s="50" t="str">
        <f>Kategorie!B66</f>
        <v>1129</v>
      </c>
      <c r="C122" s="51" t="str">
        <f>Kategorie!C66</f>
        <v>Rýza</v>
      </c>
      <c r="D122" s="51" t="str">
        <f>Kategorie!D66</f>
        <v>Tomáš</v>
      </c>
      <c r="E122" s="51" t="str">
        <f>Kategorie!E66</f>
        <v>nezařazen</v>
      </c>
      <c r="F122" s="42" t="str">
        <f>Kategorie!F66</f>
        <v>1977</v>
      </c>
      <c r="G122" s="42" t="str">
        <f>Kategorie!G66</f>
        <v>MA</v>
      </c>
      <c r="H122" s="42" t="str">
        <f>Kategorie!H66</f>
        <v>MA</v>
      </c>
      <c r="I122" s="52">
        <f>Kategorie!I66</f>
        <v>0.03957175925925926</v>
      </c>
      <c r="J122" s="53">
        <f>Kategorie!J66</f>
        <v>1</v>
      </c>
      <c r="K122" s="38">
        <f>Kategorie!K66</f>
        <v>0.003917995966263293</v>
      </c>
      <c r="L122" s="38">
        <f>I122-$I$4</f>
        <v>0.01412037037037037</v>
      </c>
      <c r="M122" s="54">
        <f>ROUND((L122/K122*1000),0)</f>
        <v>3604</v>
      </c>
    </row>
    <row r="123" spans="1:13" ht="12.75">
      <c r="A123" s="49">
        <f>ROW(C120)</f>
        <v>120</v>
      </c>
      <c r="B123" s="50" t="str">
        <f>Kategorie!B67</f>
        <v>710</v>
      </c>
      <c r="C123" s="51" t="str">
        <f>Kategorie!C67</f>
        <v>Pluháček</v>
      </c>
      <c r="D123" s="51" t="str">
        <f>Kategorie!D67</f>
        <v>Zdeněk</v>
      </c>
      <c r="E123" s="51" t="str">
        <f>Kategorie!E67</f>
        <v>AC Senetářov</v>
      </c>
      <c r="F123" s="42" t="str">
        <f>Kategorie!F67</f>
        <v>1985</v>
      </c>
      <c r="G123" s="42" t="str">
        <f>Kategorie!G67</f>
        <v>MA</v>
      </c>
      <c r="H123" s="42" t="str">
        <f>Kategorie!H67</f>
        <v>MA</v>
      </c>
      <c r="I123" s="52">
        <f>Kategorie!I67</f>
        <v>0.039699074074074074</v>
      </c>
      <c r="J123" s="53">
        <f>Kategorie!J67</f>
        <v>1</v>
      </c>
      <c r="K123" s="38">
        <f>Kategorie!K67</f>
        <v>0.00393060139347268</v>
      </c>
      <c r="L123" s="38">
        <f>I123-$I$4</f>
        <v>0.014247685185185186</v>
      </c>
      <c r="M123" s="54">
        <f>ROUND((L123/K123*1000),0)</f>
        <v>3625</v>
      </c>
    </row>
    <row r="124" spans="1:13" ht="12.75">
      <c r="A124" s="49">
        <f>ROW(C121)</f>
        <v>121</v>
      </c>
      <c r="B124" s="50" t="str">
        <f>Kategorie!B68</f>
        <v>928</v>
      </c>
      <c r="C124" s="51" t="str">
        <f>Kategorie!C68</f>
        <v>Michna</v>
      </c>
      <c r="D124" s="51" t="str">
        <f>Kategorie!D68</f>
        <v>Miroslav</v>
      </c>
      <c r="E124" s="51" t="str">
        <f>Kategorie!E68</f>
        <v>K2 Fitness</v>
      </c>
      <c r="F124" s="42" t="str">
        <f>Kategorie!F68</f>
        <v>1978</v>
      </c>
      <c r="G124" s="42" t="str">
        <f>Kategorie!G68</f>
        <v>MA</v>
      </c>
      <c r="H124" s="42" t="str">
        <f>Kategorie!H68</f>
        <v>MA</v>
      </c>
      <c r="I124" s="52">
        <f>Kategorie!I68</f>
        <v>0.039907407407407405</v>
      </c>
      <c r="J124" s="53">
        <f>Kategorie!J68</f>
        <v>1</v>
      </c>
      <c r="K124" s="38">
        <f>Kategorie!K68</f>
        <v>0.003951228456178952</v>
      </c>
      <c r="L124" s="38">
        <f>I124-$I$4</f>
        <v>0.014456018518518517</v>
      </c>
      <c r="M124" s="54">
        <f>ROUND((L124/K124*1000),0)</f>
        <v>3659</v>
      </c>
    </row>
    <row r="125" spans="1:13" ht="12.75">
      <c r="A125" s="49">
        <f>ROW(C122)</f>
        <v>122</v>
      </c>
      <c r="B125" s="50" t="str">
        <f>Kategorie!B135</f>
        <v>172</v>
      </c>
      <c r="C125" s="51" t="str">
        <f>Kategorie!C135</f>
        <v>Köchl</v>
      </c>
      <c r="D125" s="51" t="str">
        <f>Kategorie!D135</f>
        <v>Franz</v>
      </c>
      <c r="E125" s="51" t="str">
        <f>Kategorie!E135</f>
        <v>LAC Harlekin</v>
      </c>
      <c r="F125" s="42" t="str">
        <f>Kategorie!F135</f>
        <v>1957</v>
      </c>
      <c r="G125" s="42" t="str">
        <f>Kategorie!G135</f>
        <v>MC</v>
      </c>
      <c r="H125" s="42" t="str">
        <f>Kategorie!H135</f>
        <v>MC</v>
      </c>
      <c r="I125" s="52">
        <f>Kategorie!I135</f>
        <v>0.039976851851851854</v>
      </c>
      <c r="J125" s="53">
        <f>Kategorie!J135</f>
        <v>1</v>
      </c>
      <c r="K125" s="38">
        <f>Kategorie!K135</f>
        <v>0.003958104143747709</v>
      </c>
      <c r="L125" s="38">
        <f>I125-$I$4</f>
        <v>0.014525462962962966</v>
      </c>
      <c r="M125" s="54">
        <f>ROUND((L125/K125*1000),0)</f>
        <v>3670</v>
      </c>
    </row>
    <row r="126" spans="1:13" ht="12.75">
      <c r="A126" s="49">
        <f>ROW(C123)</f>
        <v>123</v>
      </c>
      <c r="B126" s="50" t="str">
        <f>Kategorie!B136</f>
        <v>187</v>
      </c>
      <c r="C126" s="51" t="str">
        <f>Kategorie!C136</f>
        <v>Antos</v>
      </c>
      <c r="D126" s="51" t="str">
        <f>Kategorie!D136</f>
        <v>Helmut</v>
      </c>
      <c r="E126" s="51" t="str">
        <f>Kategorie!E136</f>
        <v>LAC Harlekin</v>
      </c>
      <c r="F126" s="42" t="str">
        <f>Kategorie!F136</f>
        <v>1962</v>
      </c>
      <c r="G126" s="42" t="str">
        <f>Kategorie!G136</f>
        <v>MC</v>
      </c>
      <c r="H126" s="42" t="str">
        <f>Kategorie!H136</f>
        <v>MC</v>
      </c>
      <c r="I126" s="52">
        <f>Kategorie!I136</f>
        <v>0.03998842592592593</v>
      </c>
      <c r="J126" s="53">
        <f>Kategorie!J136</f>
        <v>1</v>
      </c>
      <c r="K126" s="38">
        <f>Kategorie!K136</f>
        <v>0.0039592500916758346</v>
      </c>
      <c r="L126" s="38">
        <f>I126-$I$4</f>
        <v>0.01453703703703704</v>
      </c>
      <c r="M126" s="54">
        <f>ROUND((L126/K126*1000),0)</f>
        <v>3672</v>
      </c>
    </row>
    <row r="127" spans="1:13" ht="12.75">
      <c r="A127" s="49">
        <f>ROW(C124)</f>
        <v>124</v>
      </c>
      <c r="B127" s="50" t="str">
        <f>Kategorie!B153</f>
        <v>103</v>
      </c>
      <c r="C127" s="51" t="str">
        <f>Kategorie!C153</f>
        <v>Kříž</v>
      </c>
      <c r="D127" s="51" t="str">
        <f>Kategorie!D153</f>
        <v>Jiří</v>
      </c>
      <c r="E127" s="51" t="str">
        <f>Kategorie!E153</f>
        <v>Balck Ice</v>
      </c>
      <c r="F127" s="42" t="str">
        <f>Kategorie!F153</f>
        <v>1953</v>
      </c>
      <c r="G127" s="42" t="str">
        <f>Kategorie!G153</f>
        <v>MD</v>
      </c>
      <c r="H127" s="42" t="str">
        <f>Kategorie!H153</f>
        <v>MD</v>
      </c>
      <c r="I127" s="52">
        <f>Kategorie!I153</f>
        <v>0.04</v>
      </c>
      <c r="J127" s="53">
        <f>Kategorie!J153</f>
        <v>12</v>
      </c>
      <c r="K127" s="38">
        <f>Kategorie!K153</f>
        <v>0.0039603960396039604</v>
      </c>
      <c r="L127" s="38">
        <f>I127-$I$4</f>
        <v>0.014548611111111113</v>
      </c>
      <c r="M127" s="54">
        <f>ROUND((L127/K127*1000),0)</f>
        <v>3674</v>
      </c>
    </row>
    <row r="128" spans="1:13" ht="12.75">
      <c r="A128" s="49">
        <f>ROW(C125)</f>
        <v>125</v>
      </c>
      <c r="B128" s="50" t="str">
        <f>Kategorie!B69</f>
        <v>2490</v>
      </c>
      <c r="C128" s="51" t="str">
        <f>Kategorie!C69</f>
        <v>Kratochvíl</v>
      </c>
      <c r="D128" s="51" t="str">
        <f>Kategorie!D69</f>
        <v>Roman</v>
      </c>
      <c r="E128" s="51" t="str">
        <f>Kategorie!E69</f>
        <v>Lednice</v>
      </c>
      <c r="F128" s="42" t="str">
        <f>Kategorie!F69</f>
        <v>1978</v>
      </c>
      <c r="G128" s="42" t="str">
        <f>Kategorie!G69</f>
        <v>MA</v>
      </c>
      <c r="H128" s="42" t="str">
        <f>Kategorie!H69</f>
        <v>MA</v>
      </c>
      <c r="I128" s="52">
        <f>Kategorie!I69</f>
        <v>0.04055555555555555</v>
      </c>
      <c r="J128" s="53">
        <f>Kategorie!J69</f>
        <v>1</v>
      </c>
      <c r="K128" s="38">
        <f>Kategorie!K69</f>
        <v>0.004015401540154015</v>
      </c>
      <c r="L128" s="38">
        <f>I128-$I$4</f>
        <v>0.015104166666666665</v>
      </c>
      <c r="M128" s="54">
        <f>ROUND((L128/K128*1000),0)</f>
        <v>3762</v>
      </c>
    </row>
    <row r="129" spans="1:13" ht="12.75">
      <c r="A129" s="49">
        <f>ROW(C126)</f>
        <v>126</v>
      </c>
      <c r="B129" s="50" t="str">
        <f>Kategorie!B70</f>
        <v>186</v>
      </c>
      <c r="C129" s="51" t="str">
        <f>Kategorie!C70</f>
        <v>Ableitinger</v>
      </c>
      <c r="D129" s="51" t="str">
        <f>Kategorie!D70</f>
        <v>Christoph</v>
      </c>
      <c r="E129" s="51" t="str">
        <f>Kategorie!E70</f>
        <v>LAC Harlekin</v>
      </c>
      <c r="F129" s="42" t="str">
        <f>Kategorie!F70</f>
        <v>1980</v>
      </c>
      <c r="G129" s="42" t="str">
        <f>Kategorie!G70</f>
        <v>MA</v>
      </c>
      <c r="H129" s="42" t="str">
        <f>Kategorie!H70</f>
        <v>MA</v>
      </c>
      <c r="I129" s="52">
        <f>Kategorie!I70</f>
        <v>0.04071759259259259</v>
      </c>
      <c r="J129" s="53">
        <f>Kategorie!J70</f>
        <v>1</v>
      </c>
      <c r="K129" s="38">
        <f>Kategorie!K70</f>
        <v>0.004031444811147781</v>
      </c>
      <c r="L129" s="38">
        <f>I129-$I$4</f>
        <v>0.015266203703703702</v>
      </c>
      <c r="M129" s="54">
        <f>ROUND((L129/K129*1000),0)</f>
        <v>3787</v>
      </c>
    </row>
    <row r="130" spans="1:13" ht="12.75">
      <c r="A130" s="49">
        <f>ROW(C127)</f>
        <v>127</v>
      </c>
      <c r="B130" s="50" t="str">
        <f>Kategorie!B137</f>
        <v>200</v>
      </c>
      <c r="C130" s="51" t="str">
        <f>Kategorie!C137</f>
        <v>Lach</v>
      </c>
      <c r="D130" s="51" t="str">
        <f>Kategorie!D137</f>
        <v>Thomas</v>
      </c>
      <c r="E130" s="51" t="str">
        <f>Kategorie!E137</f>
        <v>Wien</v>
      </c>
      <c r="F130" s="42" t="str">
        <f>Kategorie!F137</f>
        <v>1957</v>
      </c>
      <c r="G130" s="42" t="str">
        <f>Kategorie!G137</f>
        <v>MC</v>
      </c>
      <c r="H130" s="42" t="str">
        <f>Kategorie!H137</f>
        <v>MC</v>
      </c>
      <c r="I130" s="52">
        <f>Kategorie!I137</f>
        <v>0.04083333333333333</v>
      </c>
      <c r="J130" s="53">
        <f>Kategorie!J137</f>
        <v>1</v>
      </c>
      <c r="K130" s="38">
        <f>Kategorie!K137</f>
        <v>0.004042904290429043</v>
      </c>
      <c r="L130" s="38">
        <f>I130-$I$4</f>
        <v>0.015381944444444445</v>
      </c>
      <c r="M130" s="54">
        <f>ROUND((L130/K130*1000),0)</f>
        <v>3805</v>
      </c>
    </row>
    <row r="131" spans="1:13" ht="12.75">
      <c r="A131" s="49">
        <f>ROW(C128)</f>
        <v>128</v>
      </c>
      <c r="B131" s="50" t="str">
        <f>Kategorie!B108</f>
        <v>945</v>
      </c>
      <c r="C131" s="51" t="str">
        <f>Kategorie!C108</f>
        <v>Matula</v>
      </c>
      <c r="D131" s="51" t="str">
        <f>Kategorie!D108</f>
        <v>Jaroslav</v>
      </c>
      <c r="E131" s="51" t="str">
        <f>Kategorie!E108</f>
        <v>Brno</v>
      </c>
      <c r="F131" s="42" t="str">
        <f>Kategorie!F108</f>
        <v>1970</v>
      </c>
      <c r="G131" s="42" t="str">
        <f>Kategorie!G108</f>
        <v>MB</v>
      </c>
      <c r="H131" s="42" t="str">
        <f>Kategorie!H108</f>
        <v>MB</v>
      </c>
      <c r="I131" s="52">
        <f>Kategorie!I108</f>
        <v>0.040844907407407406</v>
      </c>
      <c r="J131" s="53">
        <f>Kategorie!J108</f>
        <v>1</v>
      </c>
      <c r="K131" s="38">
        <f>Kategorie!K108</f>
        <v>0.0040440502383571695</v>
      </c>
      <c r="L131" s="38">
        <f>I131-$I$4</f>
        <v>0.015393518518518518</v>
      </c>
      <c r="M131" s="54">
        <f>ROUND((L131/K131*1000),0)</f>
        <v>3806</v>
      </c>
    </row>
    <row r="132" spans="1:13" ht="12.75">
      <c r="A132" s="49">
        <f>ROW(C129)</f>
        <v>129</v>
      </c>
      <c r="B132" s="50" t="str">
        <f>Kategorie!B109</f>
        <v>54</v>
      </c>
      <c r="C132" s="51" t="str">
        <f>Kategorie!C109</f>
        <v>Soustružník</v>
      </c>
      <c r="D132" s="51" t="str">
        <f>Kategorie!D109</f>
        <v>Jiří</v>
      </c>
      <c r="E132" s="51" t="str">
        <f>Kategorie!E109</f>
        <v>Vyškov</v>
      </c>
      <c r="F132" s="42" t="str">
        <f>Kategorie!F109</f>
        <v>1972</v>
      </c>
      <c r="G132" s="42" t="str">
        <f>Kategorie!G109</f>
        <v>MB</v>
      </c>
      <c r="H132" s="42" t="str">
        <f>Kategorie!H109</f>
        <v>MB</v>
      </c>
      <c r="I132" s="52">
        <f>Kategorie!I109</f>
        <v>0.04128472222222222</v>
      </c>
      <c r="J132" s="53">
        <f>Kategorie!J109</f>
        <v>1</v>
      </c>
      <c r="K132" s="38">
        <f>Kategorie!K109</f>
        <v>0.004087596259625963</v>
      </c>
      <c r="L132" s="38">
        <f>I132-$I$4</f>
        <v>0.015833333333333335</v>
      </c>
      <c r="M132" s="54">
        <f>ROUND((L132/K132*1000),0)</f>
        <v>3874</v>
      </c>
    </row>
    <row r="133" spans="1:13" ht="12.75">
      <c r="A133" s="49">
        <f>ROW(C130)</f>
        <v>130</v>
      </c>
      <c r="B133" s="50" t="str">
        <f>Kategorie!B138</f>
        <v>16</v>
      </c>
      <c r="C133" s="51" t="str">
        <f>Kategorie!C138</f>
        <v>Mejzlík</v>
      </c>
      <c r="D133" s="51" t="str">
        <f>Kategorie!D138</f>
        <v>Petr</v>
      </c>
      <c r="E133" s="51" t="str">
        <f>Kategorie!E138</f>
        <v>TJ SOKOLTřebíč</v>
      </c>
      <c r="F133" s="42" t="str">
        <f>Kategorie!F138</f>
        <v>1959</v>
      </c>
      <c r="G133" s="42" t="str">
        <f>Kategorie!G138</f>
        <v>MC</v>
      </c>
      <c r="H133" s="42" t="str">
        <f>Kategorie!H138</f>
        <v>MC</v>
      </c>
      <c r="I133" s="52">
        <f>Kategorie!I138</f>
        <v>0.04158564814814815</v>
      </c>
      <c r="J133" s="53">
        <f>Kategorie!J138</f>
        <v>1</v>
      </c>
      <c r="K133" s="38">
        <f>Kategorie!K138</f>
        <v>0.004117390905757243</v>
      </c>
      <c r="L133" s="38">
        <f>I133-$I$4</f>
        <v>0.01613425925925926</v>
      </c>
      <c r="M133" s="54">
        <f>ROUND((L133/K133*1000),0)</f>
        <v>3919</v>
      </c>
    </row>
    <row r="134" spans="1:13" ht="12.75">
      <c r="A134" s="49">
        <f>ROW(C131)</f>
        <v>131</v>
      </c>
      <c r="B134" s="50" t="str">
        <f>Kategorie!B110</f>
        <v>86</v>
      </c>
      <c r="C134" s="51" t="str">
        <f>Kategorie!C110</f>
        <v>Špaček</v>
      </c>
      <c r="D134" s="51" t="str">
        <f>Kategorie!D110</f>
        <v>Pavel</v>
      </c>
      <c r="E134" s="51" t="str">
        <f>Kategorie!E110</f>
        <v>AK Tišnov</v>
      </c>
      <c r="F134" s="42" t="str">
        <f>Kategorie!F110</f>
        <v>1974</v>
      </c>
      <c r="G134" s="42" t="str">
        <f>Kategorie!G110</f>
        <v>MB</v>
      </c>
      <c r="H134" s="42" t="str">
        <f>Kategorie!H110</f>
        <v>MB</v>
      </c>
      <c r="I134" s="52">
        <f>Kategorie!I110</f>
        <v>0.04162037037037037</v>
      </c>
      <c r="J134" s="53">
        <f>Kategorie!J110</f>
        <v>1</v>
      </c>
      <c r="K134" s="38">
        <f>Kategorie!K110</f>
        <v>0.004120828749541621</v>
      </c>
      <c r="L134" s="38">
        <f>I134-$I$4</f>
        <v>0.016168981481481482</v>
      </c>
      <c r="M134" s="54">
        <f>ROUND((L134/K134*1000),0)</f>
        <v>3924</v>
      </c>
    </row>
    <row r="135" spans="1:13" ht="12.75">
      <c r="A135" s="49">
        <f>ROW(C132)</f>
        <v>132</v>
      </c>
      <c r="B135" s="50" t="str">
        <f>Kategorie!B154</f>
        <v>108</v>
      </c>
      <c r="C135" s="51" t="str">
        <f>Kategorie!C154</f>
        <v>Kubíček</v>
      </c>
      <c r="D135" s="51" t="str">
        <f>Kategorie!D154</f>
        <v>František</v>
      </c>
      <c r="E135" s="51" t="str">
        <f>Kategorie!E154</f>
        <v>Relax DEPO</v>
      </c>
      <c r="F135" s="42" t="str">
        <f>Kategorie!F154</f>
        <v>1946</v>
      </c>
      <c r="G135" s="42" t="str">
        <f>Kategorie!G154</f>
        <v>MD</v>
      </c>
      <c r="H135" s="42" t="str">
        <f>Kategorie!H154</f>
        <v>MD</v>
      </c>
      <c r="I135" s="52">
        <f>Kategorie!I154</f>
        <v>0.04181712962962963</v>
      </c>
      <c r="J135" s="53">
        <f>Kategorie!J154</f>
        <v>11</v>
      </c>
      <c r="K135" s="38">
        <f>Kategorie!K154</f>
        <v>0.004140309864319765</v>
      </c>
      <c r="L135" s="38">
        <f>I135-$I$4</f>
        <v>0.01636574074074074</v>
      </c>
      <c r="M135" s="54">
        <f>ROUND((L135/K135*1000),0)</f>
        <v>3953</v>
      </c>
    </row>
    <row r="136" spans="1:13" ht="12.75">
      <c r="A136" s="49">
        <f>ROW(C133)</f>
        <v>133</v>
      </c>
      <c r="B136" s="50" t="str">
        <f>Kategorie!B139</f>
        <v>177</v>
      </c>
      <c r="C136" s="51" t="str">
        <f>Kategorie!C139</f>
        <v>Smolík</v>
      </c>
      <c r="D136" s="51" t="str">
        <f>Kategorie!D139</f>
        <v>Jarmila</v>
      </c>
      <c r="E136" s="51" t="str">
        <f>Kategorie!E139</f>
        <v>nezařazen</v>
      </c>
      <c r="F136" s="42" t="str">
        <f>Kategorie!F139</f>
        <v>1963</v>
      </c>
      <c r="G136" s="42" t="str">
        <f>Kategorie!G139</f>
        <v>MC</v>
      </c>
      <c r="H136" s="42" t="str">
        <f>Kategorie!H139</f>
        <v>MC</v>
      </c>
      <c r="I136" s="52">
        <f>Kategorie!I139</f>
        <v>0.04346064814814815</v>
      </c>
      <c r="J136" s="53">
        <f>Kategorie!J139</f>
        <v>1</v>
      </c>
      <c r="K136" s="38">
        <f>Kategorie!K139</f>
        <v>0.004303034470113679</v>
      </c>
      <c r="L136" s="38">
        <f>I136-$I$4</f>
        <v>0.018009259259259263</v>
      </c>
      <c r="M136" s="54">
        <f>ROUND((L136/K136*1000),0)</f>
        <v>4185</v>
      </c>
    </row>
    <row r="137" spans="1:13" ht="12.75">
      <c r="A137" s="49">
        <f>ROW(C134)</f>
        <v>134</v>
      </c>
      <c r="B137" s="50" t="str">
        <f>Kategorie!B71</f>
        <v>56</v>
      </c>
      <c r="C137" s="51" t="str">
        <f>Kategorie!C71</f>
        <v>Sedílek</v>
      </c>
      <c r="D137" s="51" t="str">
        <f>Kategorie!D71</f>
        <v>Martin</v>
      </c>
      <c r="E137" s="51" t="str">
        <f>Kategorie!E71</f>
        <v>nezařazen</v>
      </c>
      <c r="F137" s="42" t="str">
        <f>Kategorie!F71</f>
        <v>1987</v>
      </c>
      <c r="G137" s="42" t="str">
        <f>Kategorie!G71</f>
        <v>MA</v>
      </c>
      <c r="H137" s="42" t="str">
        <f>Kategorie!H71</f>
        <v>MA</v>
      </c>
      <c r="I137" s="52">
        <f>Kategorie!I71</f>
        <v>0.0444212962962963</v>
      </c>
      <c r="J137" s="53">
        <f>Kategorie!J71</f>
        <v>1</v>
      </c>
      <c r="K137" s="38">
        <f>Kategorie!K71</f>
        <v>0.004398148148148148</v>
      </c>
      <c r="L137" s="38">
        <f>I137-$I$4</f>
        <v>0.01896990740740741</v>
      </c>
      <c r="M137" s="54">
        <f>ROUND((L137/K137*1000),0)</f>
        <v>4313</v>
      </c>
    </row>
    <row r="138" spans="1:13" ht="12.75">
      <c r="A138" s="49">
        <f>ROW(C135)</f>
        <v>135</v>
      </c>
      <c r="B138" s="50" t="str">
        <f>Kategorie!B155</f>
        <v>24</v>
      </c>
      <c r="C138" s="51" t="str">
        <f>Kategorie!C155</f>
        <v>Kopeček</v>
      </c>
      <c r="D138" s="51" t="str">
        <f>Kategorie!D155</f>
        <v>Ivan</v>
      </c>
      <c r="E138" s="51" t="str">
        <f>Kategorie!E155</f>
        <v>AC Mor.Slavia</v>
      </c>
      <c r="F138" s="42" t="str">
        <f>Kategorie!F155</f>
        <v>1949</v>
      </c>
      <c r="G138" s="42" t="str">
        <f>Kategorie!G155</f>
        <v>MD</v>
      </c>
      <c r="H138" s="42" t="str">
        <f>Kategorie!H155</f>
        <v>MD</v>
      </c>
      <c r="I138" s="52">
        <f>Kategorie!I155</f>
        <v>0.04488425925925926</v>
      </c>
      <c r="J138" s="53">
        <f>Kategorie!J155</f>
        <v>10</v>
      </c>
      <c r="K138" s="38">
        <f>Kategorie!K155</f>
        <v>0.004443986065273194</v>
      </c>
      <c r="L138" s="38">
        <f>I138-$I$4</f>
        <v>0.019432870370370375</v>
      </c>
      <c r="M138" s="54">
        <f>ROUND((L138/K138*1000),0)</f>
        <v>4373</v>
      </c>
    </row>
    <row r="139" spans="1:13" ht="12.75">
      <c r="A139" s="49">
        <f>ROW(C136)</f>
        <v>136</v>
      </c>
      <c r="B139" s="50" t="str">
        <f>Kategorie!B156</f>
        <v>133</v>
      </c>
      <c r="C139" s="51" t="str">
        <f>Kategorie!C156</f>
        <v>Kovařík</v>
      </c>
      <c r="D139" s="51" t="str">
        <f>Kategorie!D156</f>
        <v>František</v>
      </c>
      <c r="E139" s="51" t="str">
        <f>Kategorie!E156</f>
        <v>nezařazen</v>
      </c>
      <c r="F139" s="42" t="str">
        <f>Kategorie!F156</f>
        <v>1946</v>
      </c>
      <c r="G139" s="42" t="str">
        <f>Kategorie!G156</f>
        <v>MD</v>
      </c>
      <c r="H139" s="42" t="str">
        <f>Kategorie!H156</f>
        <v>MD</v>
      </c>
      <c r="I139" s="52">
        <f>Kategorie!I156</f>
        <v>0.04513888888888889</v>
      </c>
      <c r="J139" s="53">
        <f>Kategorie!J156</f>
        <v>9</v>
      </c>
      <c r="K139" s="38">
        <f>Kategorie!K156</f>
        <v>0.004469196919691969</v>
      </c>
      <c r="L139" s="38">
        <f>I139-$I$4</f>
        <v>0.0196875</v>
      </c>
      <c r="M139" s="54">
        <f>ROUND((L139/K139*1000),0)</f>
        <v>4405</v>
      </c>
    </row>
    <row r="140" spans="1:13" ht="12.75">
      <c r="A140" s="49">
        <f>ROW(C137)</f>
        <v>137</v>
      </c>
      <c r="B140" s="50" t="str">
        <f>Kategorie!B111</f>
        <v>158</v>
      </c>
      <c r="C140" s="51" t="str">
        <f>Kategorie!C111</f>
        <v>Lima</v>
      </c>
      <c r="D140" s="51" t="str">
        <f>Kategorie!D111</f>
        <v>Barbara</v>
      </c>
      <c r="E140" s="51" t="str">
        <f>Kategorie!E111</f>
        <v>Free Eagle</v>
      </c>
      <c r="F140" s="42" t="str">
        <f>Kategorie!F111</f>
        <v>1970</v>
      </c>
      <c r="G140" s="42" t="str">
        <f>Kategorie!G111</f>
        <v>MB</v>
      </c>
      <c r="H140" s="42" t="str">
        <f>Kategorie!H111</f>
        <v>MB</v>
      </c>
      <c r="I140" s="52">
        <f>Kategorie!I111</f>
        <v>0.04612268518518518</v>
      </c>
      <c r="J140" s="53">
        <f>Kategorie!J111</f>
        <v>1</v>
      </c>
      <c r="K140" s="38">
        <f>Kategorie!K111</f>
        <v>0.0045666024935826915</v>
      </c>
      <c r="L140" s="38">
        <f>I140-$I$4</f>
        <v>0.020671296296296295</v>
      </c>
      <c r="M140" s="54">
        <f>ROUND((L140/K140*1000),0)</f>
        <v>4527</v>
      </c>
    </row>
    <row r="141" spans="1:13" ht="12.75">
      <c r="A141" s="49">
        <f>ROW(C138)</f>
        <v>138</v>
      </c>
      <c r="B141" s="50" t="str">
        <f>Kategorie!B72</f>
        <v>102</v>
      </c>
      <c r="C141" s="51" t="str">
        <f>Kategorie!C72</f>
        <v>Procházka</v>
      </c>
      <c r="D141" s="51" t="str">
        <f>Kategorie!D72</f>
        <v>Tomáš</v>
      </c>
      <c r="E141" s="51" t="str">
        <f>Kategorie!E72</f>
        <v>nezařazen</v>
      </c>
      <c r="F141" s="42" t="str">
        <f>Kategorie!F72</f>
        <v>1975</v>
      </c>
      <c r="G141" s="42" t="str">
        <f>Kategorie!G72</f>
        <v>MA</v>
      </c>
      <c r="H141" s="42" t="str">
        <f>Kategorie!H72</f>
        <v>MA</v>
      </c>
      <c r="I141" s="52">
        <f>Kategorie!I72</f>
        <v>0.046550925925925926</v>
      </c>
      <c r="J141" s="53">
        <f>Kategorie!J72</f>
        <v>1</v>
      </c>
      <c r="K141" s="38">
        <f>Kategorie!K72</f>
        <v>0.004609002566923359</v>
      </c>
      <c r="L141" s="38">
        <f>I141-$I$4</f>
        <v>0.021099537037037038</v>
      </c>
      <c r="M141" s="54">
        <f>ROUND((L141/K141*1000),0)</f>
        <v>4578</v>
      </c>
    </row>
    <row r="142" spans="1:13" ht="12.75">
      <c r="A142" s="49">
        <f>ROW(C139)</f>
        <v>139</v>
      </c>
      <c r="B142" s="50" t="str">
        <f>Kategorie!B73</f>
        <v>57</v>
      </c>
      <c r="C142" s="51" t="str">
        <f>Kategorie!C73</f>
        <v>Marek</v>
      </c>
      <c r="D142" s="51" t="str">
        <f>Kategorie!D73</f>
        <v>Jakub</v>
      </c>
      <c r="E142" s="51" t="str">
        <f>Kategorie!E73</f>
        <v>Popocatepetl Znojmo</v>
      </c>
      <c r="F142" s="42" t="str">
        <f>Kategorie!F73</f>
        <v>1999</v>
      </c>
      <c r="G142" s="42" t="str">
        <f>Kategorie!G73</f>
        <v>MA</v>
      </c>
      <c r="H142" s="42" t="str">
        <f>Kategorie!H73</f>
        <v>MA</v>
      </c>
      <c r="I142" s="52">
        <f>Kategorie!I73</f>
        <v>0.046782407407407404</v>
      </c>
      <c r="J142" s="53">
        <f>Kategorie!J73</f>
        <v>1</v>
      </c>
      <c r="K142" s="38">
        <f>Kategorie!K73</f>
        <v>0.004631921525485882</v>
      </c>
      <c r="L142" s="38">
        <f>I142-$I$4</f>
        <v>0.021331018518518517</v>
      </c>
      <c r="M142" s="54">
        <f>ROUND((L142/K142*1000),0)</f>
        <v>4605</v>
      </c>
    </row>
    <row r="143" spans="1:13" ht="12.75">
      <c r="A143" s="49">
        <f>ROW(C140)</f>
        <v>140</v>
      </c>
      <c r="B143" s="50" t="str">
        <f>Kategorie!B112</f>
        <v>75</v>
      </c>
      <c r="C143" s="51" t="str">
        <f>Kategorie!C112</f>
        <v>Halbrštat</v>
      </c>
      <c r="D143" s="51" t="str">
        <f>Kategorie!D112</f>
        <v>Petr</v>
      </c>
      <c r="E143" s="51" t="str">
        <f>Kategorie!E112</f>
        <v>TK Znojmo</v>
      </c>
      <c r="F143" s="42" t="str">
        <f>Kategorie!F112</f>
        <v>1967</v>
      </c>
      <c r="G143" s="42" t="str">
        <f>Kategorie!G112</f>
        <v>MB</v>
      </c>
      <c r="H143" s="42" t="str">
        <f>Kategorie!H112</f>
        <v>MB</v>
      </c>
      <c r="I143" s="52">
        <f>Kategorie!I112</f>
        <v>0.04685185185185185</v>
      </c>
      <c r="J143" s="53">
        <f>Kategorie!J112</f>
        <v>1</v>
      </c>
      <c r="K143" s="38">
        <f>Kategorie!K112</f>
        <v>0.004638797213054639</v>
      </c>
      <c r="L143" s="38">
        <f>I143-$I$4</f>
        <v>0.021400462962962965</v>
      </c>
      <c r="M143" s="54">
        <f>ROUND((L143/K143*1000),0)</f>
        <v>4613</v>
      </c>
    </row>
    <row r="144" spans="1:13" ht="12.75">
      <c r="A144" s="49">
        <f>ROW(C141)</f>
        <v>141</v>
      </c>
      <c r="B144" s="50" t="str">
        <f>Kategorie!B157</f>
        <v>163</v>
      </c>
      <c r="C144" s="51" t="str">
        <f>Kategorie!C157</f>
        <v>Stříbrný</v>
      </c>
      <c r="D144" s="51" t="str">
        <f>Kategorie!D157</f>
        <v>Rostislav</v>
      </c>
      <c r="E144" s="51" t="str">
        <f>Kategorie!E157</f>
        <v>AC Mor.Slavia</v>
      </c>
      <c r="F144" s="42" t="str">
        <f>Kategorie!F157</f>
        <v>1952</v>
      </c>
      <c r="G144" s="42" t="str">
        <f>Kategorie!G157</f>
        <v>MD</v>
      </c>
      <c r="H144" s="42" t="str">
        <f>Kategorie!H157</f>
        <v>MD</v>
      </c>
      <c r="I144" s="52">
        <f>Kategorie!I157</f>
        <v>0.046863425925925926</v>
      </c>
      <c r="J144" s="53">
        <f>Kategorie!J157</f>
        <v>8</v>
      </c>
      <c r="K144" s="38">
        <f>Kategorie!K157</f>
        <v>0.004639943160982765</v>
      </c>
      <c r="L144" s="38">
        <f>I144-$I$4</f>
        <v>0.02141203703703704</v>
      </c>
      <c r="M144" s="54">
        <f>ROUND((L144/K144*1000),0)</f>
        <v>4615</v>
      </c>
    </row>
    <row r="145" spans="1:13" ht="12.75">
      <c r="A145" s="49">
        <f>ROW(C142)</f>
        <v>142</v>
      </c>
      <c r="B145" s="50" t="str">
        <f>Kategorie!B158</f>
        <v>2</v>
      </c>
      <c r="C145" s="51" t="str">
        <f>Kategorie!C158</f>
        <v>Steiner</v>
      </c>
      <c r="D145" s="51" t="str">
        <f>Kategorie!D158</f>
        <v>Petr</v>
      </c>
      <c r="E145" s="51" t="str">
        <f>Kategorie!E158</f>
        <v>Brno</v>
      </c>
      <c r="F145" s="42" t="str">
        <f>Kategorie!F158</f>
        <v>1948</v>
      </c>
      <c r="G145" s="42" t="str">
        <f>Kategorie!G158</f>
        <v>MD</v>
      </c>
      <c r="H145" s="42" t="str">
        <f>Kategorie!H158</f>
        <v>MD</v>
      </c>
      <c r="I145" s="52">
        <f>Kategorie!I158</f>
        <v>0.04689814814814815</v>
      </c>
      <c r="J145" s="53">
        <f>Kategorie!J158</f>
        <v>7</v>
      </c>
      <c r="K145" s="38">
        <f>Kategorie!K158</f>
        <v>0.0046433810047671435</v>
      </c>
      <c r="L145" s="38">
        <f>I145-$I$4</f>
        <v>0.02144675925925926</v>
      </c>
      <c r="M145" s="54">
        <f>ROUND((L145/K145*1000),0)</f>
        <v>4619</v>
      </c>
    </row>
    <row r="146" spans="1:13" ht="12.75">
      <c r="A146" s="49">
        <f>ROW(C143)</f>
        <v>143</v>
      </c>
      <c r="B146" s="50" t="str">
        <f>Kategorie!B140</f>
        <v>1259</v>
      </c>
      <c r="C146" s="51" t="str">
        <f>Kategorie!C140</f>
        <v>Crhák</v>
      </c>
      <c r="D146" s="51" t="str">
        <f>Kategorie!D140</f>
        <v>Luděk</v>
      </c>
      <c r="E146" s="51" t="str">
        <f>Kategorie!E140</f>
        <v>J-Elita</v>
      </c>
      <c r="F146" s="42" t="str">
        <f>Kategorie!F140</f>
        <v>1959</v>
      </c>
      <c r="G146" s="42" t="str">
        <f>Kategorie!G140</f>
        <v>MC</v>
      </c>
      <c r="H146" s="42" t="str">
        <f>Kategorie!H140</f>
        <v>MC</v>
      </c>
      <c r="I146" s="52">
        <f>Kategorie!I140</f>
        <v>0.04699074074074074</v>
      </c>
      <c r="J146" s="53">
        <f>Kategorie!J140</f>
        <v>1</v>
      </c>
      <c r="K146" s="38">
        <f>Kategorie!K140</f>
        <v>0.004652548588192153</v>
      </c>
      <c r="L146" s="38">
        <f>I146-$I$4</f>
        <v>0.021539351851851855</v>
      </c>
      <c r="M146" s="54">
        <f>ROUND((L146/K146*1000),0)</f>
        <v>4630</v>
      </c>
    </row>
    <row r="147" spans="1:13" ht="12.75">
      <c r="A147" s="49">
        <f>ROW(C144)</f>
        <v>144</v>
      </c>
      <c r="B147" s="50" t="str">
        <f>Kategorie!B141</f>
        <v>5</v>
      </c>
      <c r="C147" s="51" t="str">
        <f>Kategorie!C141</f>
        <v>Dražan</v>
      </c>
      <c r="D147" s="51" t="str">
        <f>Kategorie!D141</f>
        <v>Libor</v>
      </c>
      <c r="E147" s="51" t="str">
        <f>Kategorie!E141</f>
        <v>Univerzita Obra</v>
      </c>
      <c r="F147" s="42" t="str">
        <f>Kategorie!F141</f>
        <v>1960</v>
      </c>
      <c r="G147" s="42" t="str">
        <f>Kategorie!G141</f>
        <v>MC</v>
      </c>
      <c r="H147" s="42" t="str">
        <f>Kategorie!H141</f>
        <v>MC</v>
      </c>
      <c r="I147" s="52">
        <f>Kategorie!I141</f>
        <v>0.0540625</v>
      </c>
      <c r="J147" s="53">
        <f>Kategorie!J141</f>
        <v>1</v>
      </c>
      <c r="K147" s="38">
        <f>Kategorie!K141</f>
        <v>0.005352722772277228</v>
      </c>
      <c r="L147" s="38">
        <f>I147-$I$4</f>
        <v>0.02861111111111111</v>
      </c>
      <c r="M147" s="54">
        <f>ROUND((L147/K147*1000),0)</f>
        <v>5345</v>
      </c>
    </row>
    <row r="148" spans="1:13" ht="12.75">
      <c r="A148" s="49">
        <f>ROW(C145)</f>
        <v>145</v>
      </c>
      <c r="B148" s="50" t="str">
        <f>Kategorie!B74</f>
        <v>2146</v>
      </c>
      <c r="C148" s="51" t="str">
        <f>Kategorie!C74</f>
        <v>Drábek</v>
      </c>
      <c r="D148" s="51" t="str">
        <f>Kategorie!D74</f>
        <v>Jan</v>
      </c>
      <c r="E148" s="51" t="str">
        <f>Kategorie!E74</f>
        <v>Run Kanice</v>
      </c>
      <c r="F148" s="42" t="str">
        <f>Kategorie!F74</f>
        <v>1980</v>
      </c>
      <c r="G148" s="42" t="str">
        <f>Kategorie!G74</f>
        <v>MA</v>
      </c>
      <c r="H148" s="42" t="str">
        <f>Kategorie!H74</f>
        <v>MA</v>
      </c>
      <c r="I148" s="52">
        <f>Kategorie!I74</f>
        <v>0.05575231481481482</v>
      </c>
      <c r="J148" s="53">
        <f>Kategorie!J74</f>
        <v>1</v>
      </c>
      <c r="K148" s="38">
        <f>Kategorie!K74</f>
        <v>0.005520031169783645</v>
      </c>
      <c r="L148" s="38">
        <f>I148-$I$4</f>
        <v>0.03030092592592593</v>
      </c>
      <c r="M148" s="54">
        <f>ROUND((L148/K148*1000),0)</f>
        <v>5489</v>
      </c>
    </row>
    <row r="149" spans="1:13" ht="12.75">
      <c r="A149" s="49">
        <f>ROW(C146)</f>
        <v>146</v>
      </c>
      <c r="B149" s="50" t="str">
        <f>Kategorie!B75</f>
        <v>1212</v>
      </c>
      <c r="C149" s="51" t="str">
        <f>Kategorie!C75</f>
        <v>Plhal</v>
      </c>
      <c r="D149" s="51" t="str">
        <f>Kategorie!D75</f>
        <v>Jiří</v>
      </c>
      <c r="E149" s="51" t="str">
        <f>Kategorie!E75</f>
        <v>Vyškov</v>
      </c>
      <c r="F149" s="42" t="str">
        <f>Kategorie!F75</f>
        <v>1979</v>
      </c>
      <c r="G149" s="42" t="str">
        <f>Kategorie!G75</f>
        <v>MA</v>
      </c>
      <c r="H149" s="42" t="str">
        <f>Kategorie!H75</f>
        <v>MA</v>
      </c>
      <c r="I149" s="52" t="str">
        <f>Kategorie!I75</f>
        <v>DNF</v>
      </c>
      <c r="J149" s="53" t="str">
        <f>Kategorie!J75</f>
        <v>-</v>
      </c>
      <c r="K149" s="44" t="str">
        <f>Kategorie!K75</f>
        <v>DNF</v>
      </c>
      <c r="L149" s="44" t="s">
        <v>253</v>
      </c>
      <c r="M149" s="44" t="s">
        <v>252</v>
      </c>
    </row>
    <row r="150" spans="1:13" ht="12.75">
      <c r="A150" s="49">
        <f>ROW(C147)</f>
        <v>147</v>
      </c>
      <c r="B150" s="50" t="str">
        <f>Kategorie!B76</f>
        <v>789</v>
      </c>
      <c r="C150" s="51" t="str">
        <f>Kategorie!C76</f>
        <v>Hének</v>
      </c>
      <c r="D150" s="51" t="str">
        <f>Kategorie!D76</f>
        <v>Petr</v>
      </c>
      <c r="E150" s="51" t="str">
        <f>Kategorie!E76</f>
        <v>Kovalovice</v>
      </c>
      <c r="F150" s="42" t="str">
        <f>Kategorie!F76</f>
        <v>1987</v>
      </c>
      <c r="G150" s="42" t="str">
        <f>Kategorie!G76</f>
        <v>MA</v>
      </c>
      <c r="H150" s="42" t="str">
        <f>Kategorie!H76</f>
        <v>MA</v>
      </c>
      <c r="I150" s="52" t="str">
        <f>Kategorie!I76</f>
        <v>DNF</v>
      </c>
      <c r="J150" s="53" t="str">
        <f>Kategorie!J76</f>
        <v>-</v>
      </c>
      <c r="K150" s="44" t="str">
        <f>Kategorie!K76</f>
        <v>DNF</v>
      </c>
      <c r="L150" s="44" t="s">
        <v>253</v>
      </c>
      <c r="M150" s="44" t="s">
        <v>252</v>
      </c>
    </row>
    <row r="151" spans="1:13" ht="12.75">
      <c r="A151" s="49">
        <f>ROW(C148)</f>
        <v>148</v>
      </c>
      <c r="B151" s="50" t="str">
        <f>Kategorie!B113</f>
        <v>142</v>
      </c>
      <c r="C151" s="51" t="str">
        <f>Kategorie!C113</f>
        <v>Odehnal</v>
      </c>
      <c r="D151" s="51" t="str">
        <f>Kategorie!D113</f>
        <v>Tomáš</v>
      </c>
      <c r="E151" s="51" t="str">
        <f>Kategorie!E113</f>
        <v>Skalice n Svit</v>
      </c>
      <c r="F151" s="42" t="str">
        <f>Kategorie!F113</f>
        <v>1968</v>
      </c>
      <c r="G151" s="42" t="str">
        <f>Kategorie!G113</f>
        <v>MB</v>
      </c>
      <c r="H151" s="42" t="str">
        <f>Kategorie!H113</f>
        <v>MB</v>
      </c>
      <c r="I151" s="52" t="str">
        <f>Kategorie!I113</f>
        <v>DNF</v>
      </c>
      <c r="J151" s="53" t="str">
        <f>Kategorie!J113</f>
        <v>-</v>
      </c>
      <c r="K151" s="44" t="str">
        <f>Kategorie!K113</f>
        <v>DNF</v>
      </c>
      <c r="L151" s="44" t="s">
        <v>253</v>
      </c>
      <c r="M151" s="44" t="s">
        <v>252</v>
      </c>
    </row>
    <row r="152" spans="1:13" ht="12.75">
      <c r="A152" s="49">
        <f>ROW(C149)</f>
        <v>149</v>
      </c>
      <c r="B152" s="50" t="str">
        <f>Kategorie!B142</f>
        <v>89</v>
      </c>
      <c r="C152" s="51" t="str">
        <f>Kategorie!C142</f>
        <v>Chlup</v>
      </c>
      <c r="D152" s="51" t="str">
        <f>Kategorie!D142</f>
        <v>Petr</v>
      </c>
      <c r="E152" s="51" t="str">
        <f>Kategorie!E142</f>
        <v>SK ST Kamenice</v>
      </c>
      <c r="F152" s="42" t="str">
        <f>Kategorie!F142</f>
        <v>1963</v>
      </c>
      <c r="G152" s="42" t="str">
        <f>Kategorie!G142</f>
        <v>MC</v>
      </c>
      <c r="H152" s="42" t="str">
        <f>Kategorie!H142</f>
        <v>MC</v>
      </c>
      <c r="I152" s="52" t="str">
        <f>Kategorie!I142</f>
        <v>DNF</v>
      </c>
      <c r="J152" s="53" t="str">
        <f>Kategorie!J142</f>
        <v>-</v>
      </c>
      <c r="K152" s="44" t="str">
        <f>Kategorie!K142</f>
        <v>DNF</v>
      </c>
      <c r="L152" s="44" t="s">
        <v>253</v>
      </c>
      <c r="M152" s="44" t="s">
        <v>252</v>
      </c>
    </row>
    <row r="153" spans="1:13" ht="12.75">
      <c r="A153" s="49">
        <f>ROW(C150)</f>
        <v>150</v>
      </c>
      <c r="B153" s="50" t="str">
        <f>Kategorie!B143</f>
        <v>1115</v>
      </c>
      <c r="C153" s="51" t="str">
        <f>Kategorie!C143</f>
        <v>Rötzer</v>
      </c>
      <c r="D153" s="51" t="str">
        <f>Kategorie!D143</f>
        <v>Karl</v>
      </c>
      <c r="E153" s="51" t="str">
        <f>Kategorie!E143</f>
        <v>KFC-Kleinenberg</v>
      </c>
      <c r="F153" s="42" t="str">
        <f>Kategorie!F143</f>
        <v>1962</v>
      </c>
      <c r="G153" s="42" t="str">
        <f>Kategorie!G143</f>
        <v>MC</v>
      </c>
      <c r="H153" s="42" t="str">
        <f>Kategorie!H143</f>
        <v>MC</v>
      </c>
      <c r="I153" s="52" t="str">
        <f>Kategorie!I143</f>
        <v>DNF</v>
      </c>
      <c r="J153" s="53" t="str">
        <f>Kategorie!J143</f>
        <v>-</v>
      </c>
      <c r="K153" s="44" t="str">
        <f>Kategorie!K143</f>
        <v>DNF</v>
      </c>
      <c r="L153" s="44" t="s">
        <v>253</v>
      </c>
      <c r="M153" s="44" t="s">
        <v>252</v>
      </c>
    </row>
    <row r="154" spans="1:13" ht="12.75">
      <c r="A154" s="49">
        <f>ROW(C151)</f>
        <v>151</v>
      </c>
      <c r="B154" s="50" t="str">
        <f>Kategorie!B159</f>
        <v>120</v>
      </c>
      <c r="C154" s="51" t="str">
        <f>Kategorie!C159</f>
        <v>Kaše</v>
      </c>
      <c r="D154" s="51" t="str">
        <f>Kategorie!D159</f>
        <v>Jaroslav</v>
      </c>
      <c r="E154" s="51" t="str">
        <f>Kategorie!E159</f>
        <v>CBO Brno</v>
      </c>
      <c r="F154" s="42" t="str">
        <f>Kategorie!F159</f>
        <v>1953</v>
      </c>
      <c r="G154" s="42" t="str">
        <f>Kategorie!G159</f>
        <v>MD</v>
      </c>
      <c r="H154" s="42" t="str">
        <f>Kategorie!H159</f>
        <v>MD</v>
      </c>
      <c r="I154" s="52" t="str">
        <f>Kategorie!I159</f>
        <v>DNF</v>
      </c>
      <c r="J154" s="53" t="str">
        <f>Kategorie!J159</f>
        <v>-</v>
      </c>
      <c r="K154" s="44" t="str">
        <f>Kategorie!K159</f>
        <v>DNF</v>
      </c>
      <c r="L154" s="44" t="s">
        <v>253</v>
      </c>
      <c r="M154" s="44" t="s">
        <v>252</v>
      </c>
    </row>
    <row r="155" spans="1:13" ht="12.75">
      <c r="A155" s="49">
        <f>ROW(C152)</f>
        <v>152</v>
      </c>
      <c r="B155" s="50" t="str">
        <f>Kategorie!B160</f>
        <v>2121</v>
      </c>
      <c r="C155" s="51" t="str">
        <f>Kategorie!C160</f>
        <v>Pospíchal</v>
      </c>
      <c r="D155" s="51" t="str">
        <f>Kategorie!D160</f>
        <v>Vladimír</v>
      </c>
      <c r="E155" s="51" t="str">
        <f>Kategorie!E160</f>
        <v>Brno</v>
      </c>
      <c r="F155" s="42" t="str">
        <f>Kategorie!F160</f>
        <v>1953</v>
      </c>
      <c r="G155" s="42" t="str">
        <f>Kategorie!G160</f>
        <v>MD</v>
      </c>
      <c r="H155" s="42" t="str">
        <f>Kategorie!H160</f>
        <v>MD</v>
      </c>
      <c r="I155" s="52" t="str">
        <f>Kategorie!I160</f>
        <v>DNF</v>
      </c>
      <c r="J155" s="53" t="str">
        <f>Kategorie!J160</f>
        <v>-</v>
      </c>
      <c r="K155" s="44" t="str">
        <f>Kategorie!K160</f>
        <v>DNF</v>
      </c>
      <c r="L155" s="44" t="s">
        <v>253</v>
      </c>
      <c r="M155" s="44" t="s">
        <v>252</v>
      </c>
    </row>
    <row r="156" spans="1:13" ht="12.75">
      <c r="A156" s="49">
        <f>ROW(C153)</f>
        <v>153</v>
      </c>
      <c r="B156" s="50" t="str">
        <f>Kategorie!B161</f>
        <v>250</v>
      </c>
      <c r="C156" s="51" t="str">
        <f>Kategorie!C161</f>
        <v>Pfeiffer</v>
      </c>
      <c r="D156" s="51" t="str">
        <f>Kategorie!D161</f>
        <v>Josef</v>
      </c>
      <c r="E156" s="51" t="str">
        <f>Kategorie!E161</f>
        <v>LAC Harlekin</v>
      </c>
      <c r="F156" s="42" t="str">
        <f>Kategorie!F161</f>
        <v>1947</v>
      </c>
      <c r="G156" s="42" t="str">
        <f>Kategorie!G161</f>
        <v>MD</v>
      </c>
      <c r="H156" s="42" t="str">
        <f>Kategorie!H161</f>
        <v>MD</v>
      </c>
      <c r="I156" s="52" t="str">
        <f>Kategorie!I161</f>
        <v>DNF</v>
      </c>
      <c r="J156" s="53" t="str">
        <f>Kategorie!J161</f>
        <v>-</v>
      </c>
      <c r="K156" s="44" t="str">
        <f>Kategorie!K161</f>
        <v>DNF</v>
      </c>
      <c r="L156" s="44" t="s">
        <v>253</v>
      </c>
      <c r="M156" s="44" t="s">
        <v>252</v>
      </c>
    </row>
    <row r="157" spans="1:13" ht="12.75">
      <c r="A157" s="6" t="str">
        <f>Kategorie!A162</f>
        <v>5.z. ZBP – 20.12.2014  „Předvánoční běh pod Pálavou“</v>
      </c>
      <c r="B157" s="55"/>
      <c r="C157" s="6"/>
      <c r="D157" s="6"/>
      <c r="E157" s="6"/>
      <c r="F157" s="6"/>
      <c r="G157" s="6"/>
      <c r="H157" s="6"/>
      <c r="I157" s="47">
        <f>Kategorie!I162</f>
        <v>6.5</v>
      </c>
      <c r="J157" s="10" t="str">
        <f>Kategorie!J162</f>
        <v>km</v>
      </c>
      <c r="K157" s="6"/>
      <c r="L157" s="6"/>
      <c r="M157" s="6"/>
    </row>
    <row r="158" spans="1:13" ht="12.75">
      <c r="A158" s="49">
        <f>ROW(C1)</f>
        <v>1</v>
      </c>
      <c r="B158" s="50" t="str">
        <f>Kategorie!B164</f>
        <v>147</v>
      </c>
      <c r="C158" s="51" t="str">
        <f>Kategorie!C164</f>
        <v>Vévodová</v>
      </c>
      <c r="D158" s="51" t="str">
        <f>Kategorie!D164</f>
        <v>Martina</v>
      </c>
      <c r="E158" s="51" t="str">
        <f>Kategorie!E164</f>
        <v>AK Perná</v>
      </c>
      <c r="F158" s="42" t="str">
        <f>Kategorie!F164</f>
        <v>1990</v>
      </c>
      <c r="G158" s="42" t="str">
        <f>Kategorie!G164</f>
        <v>ŽA</v>
      </c>
      <c r="H158" s="42" t="str">
        <f>Kategorie!H164</f>
        <v>ŽA</v>
      </c>
      <c r="I158" s="52">
        <f>Kategorie!I164</f>
        <v>0.019050925925925926</v>
      </c>
      <c r="J158" s="53">
        <f>Kategorie!J164</f>
        <v>30</v>
      </c>
      <c r="K158" s="38">
        <f>Kategorie!K164</f>
        <v>0.002930911680911681</v>
      </c>
      <c r="L158" s="38">
        <f>I158-$I$158</f>
        <v>0</v>
      </c>
      <c r="M158" s="54">
        <f>ROUND((L158/K158*1000),0)</f>
        <v>0</v>
      </c>
    </row>
    <row r="159" spans="1:13" ht="12.75">
      <c r="A159" s="49">
        <f>ROW(C2)</f>
        <v>2</v>
      </c>
      <c r="B159" s="50" t="str">
        <f>Kategorie!B165</f>
        <v>125</v>
      </c>
      <c r="C159" s="51" t="str">
        <f>Kategorie!C165</f>
        <v>Zádrapová</v>
      </c>
      <c r="D159" s="51" t="str">
        <f>Kategorie!D165</f>
        <v>Karolína</v>
      </c>
      <c r="E159" s="51" t="str">
        <f>Kategorie!E165</f>
        <v>AK Drnovice</v>
      </c>
      <c r="F159" s="42" t="str">
        <f>Kategorie!F165</f>
        <v>1996</v>
      </c>
      <c r="G159" s="42" t="str">
        <f>Kategorie!G165</f>
        <v>ŽA</v>
      </c>
      <c r="H159" s="42" t="str">
        <f>Kategorie!H165</f>
        <v>ŽA</v>
      </c>
      <c r="I159" s="52">
        <f>Kategorie!I165</f>
        <v>0.019247685185185184</v>
      </c>
      <c r="J159" s="53">
        <f>Kategorie!J165</f>
        <v>25</v>
      </c>
      <c r="K159" s="38">
        <f>Kategorie!K165</f>
        <v>0.002961182336182336</v>
      </c>
      <c r="L159" s="38">
        <f>I159-$I$158</f>
        <v>0.00019675925925925764</v>
      </c>
      <c r="M159" s="54">
        <f>ROUND((L159/K159*1000),0)</f>
        <v>66</v>
      </c>
    </row>
    <row r="160" spans="1:13" ht="12.75">
      <c r="A160" s="49">
        <f>ROW(C3)</f>
        <v>3</v>
      </c>
      <c r="B160" s="50" t="str">
        <f>Kategorie!B185</f>
        <v>29</v>
      </c>
      <c r="C160" s="51" t="str">
        <f>Kategorie!C185</f>
        <v>Jančaříková</v>
      </c>
      <c r="D160" s="51" t="str">
        <f>Kategorie!D185</f>
        <v>Lenka</v>
      </c>
      <c r="E160" s="51" t="str">
        <f>Kategorie!E185</f>
        <v>Brno</v>
      </c>
      <c r="F160" s="42" t="str">
        <f>Kategorie!F185</f>
        <v>1970</v>
      </c>
      <c r="G160" s="42" t="str">
        <f>Kategorie!G185</f>
        <v>ŽB</v>
      </c>
      <c r="H160" s="42" t="str">
        <f>Kategorie!H185</f>
        <v>ŽB</v>
      </c>
      <c r="I160" s="52">
        <f>Kategorie!I185</f>
        <v>0.019641203703703702</v>
      </c>
      <c r="J160" s="53">
        <f>Kategorie!J185</f>
        <v>30</v>
      </c>
      <c r="K160" s="38">
        <f>Kategorie!K185</f>
        <v>0.0030217236467236465</v>
      </c>
      <c r="L160" s="38">
        <f>I160-$I$158</f>
        <v>0.0005902777777777764</v>
      </c>
      <c r="M160" s="54">
        <f>ROUND((L160/K160*1000),0)</f>
        <v>195</v>
      </c>
    </row>
    <row r="161" spans="1:13" ht="12.75">
      <c r="A161" s="49">
        <f>ROW(C4)</f>
        <v>4</v>
      </c>
      <c r="B161" s="50" t="str">
        <f>Kategorie!B166</f>
        <v>182</v>
      </c>
      <c r="C161" s="51" t="str">
        <f>Kategorie!C166</f>
        <v>Vejrostová</v>
      </c>
      <c r="D161" s="51" t="str">
        <f>Kategorie!D166</f>
        <v>Hana</v>
      </c>
      <c r="E161" s="51" t="str">
        <f>Kategorie!E166</f>
        <v>Lukovany</v>
      </c>
      <c r="F161" s="42" t="str">
        <f>Kategorie!F166</f>
        <v>1983</v>
      </c>
      <c r="G161" s="42" t="str">
        <f>Kategorie!G166</f>
        <v>ŽA</v>
      </c>
      <c r="H161" s="42" t="str">
        <f>Kategorie!H166</f>
        <v>ŽA</v>
      </c>
      <c r="I161" s="52">
        <f>Kategorie!I166</f>
        <v>0.019780092592592592</v>
      </c>
      <c r="J161" s="53">
        <f>Kategorie!J166</f>
        <v>21</v>
      </c>
      <c r="K161" s="38">
        <f>Kategorie!K166</f>
        <v>0.003043091168091168</v>
      </c>
      <c r="L161" s="38">
        <f>I161-$I$158</f>
        <v>0.0007291666666666662</v>
      </c>
      <c r="M161" s="54">
        <f>ROUND((L161/K161*1000),0)</f>
        <v>240</v>
      </c>
    </row>
    <row r="162" spans="1:13" ht="12.75">
      <c r="A162" s="49">
        <f>ROW(C5)</f>
        <v>5</v>
      </c>
      <c r="B162" s="50" t="str">
        <f>Kategorie!B167</f>
        <v>138</v>
      </c>
      <c r="C162" s="51" t="str">
        <f>Kategorie!C167</f>
        <v>Poláčková</v>
      </c>
      <c r="D162" s="51" t="str">
        <f>Kategorie!D167</f>
        <v>Pavlína</v>
      </c>
      <c r="E162" s="51" t="str">
        <f>Kategorie!E167</f>
        <v>AK Drnovice</v>
      </c>
      <c r="F162" s="42" t="str">
        <f>Kategorie!F167</f>
        <v>1996</v>
      </c>
      <c r="G162" s="42" t="str">
        <f>Kategorie!G167</f>
        <v>ŽA</v>
      </c>
      <c r="H162" s="42" t="str">
        <f>Kategorie!H167</f>
        <v>ŽA</v>
      </c>
      <c r="I162" s="52">
        <f>Kategorie!I167</f>
        <v>0.02011574074074074</v>
      </c>
      <c r="J162" s="53">
        <f>Kategorie!J167</f>
        <v>18</v>
      </c>
      <c r="K162" s="38">
        <f>Kategorie!K167</f>
        <v>0.0030947293447293445</v>
      </c>
      <c r="L162" s="38">
        <f>I162-$I$158</f>
        <v>0.0010648148148148136</v>
      </c>
      <c r="M162" s="54">
        <f>ROUND((L162/K162*1000),0)</f>
        <v>344</v>
      </c>
    </row>
    <row r="163" spans="1:13" ht="12.75">
      <c r="A163" s="49">
        <f>ROW(C6)</f>
        <v>6</v>
      </c>
      <c r="B163" s="50" t="str">
        <f>Kategorie!B186</f>
        <v>70</v>
      </c>
      <c r="C163" s="51" t="str">
        <f>Kategorie!C186</f>
        <v>Doubková</v>
      </c>
      <c r="D163" s="51" t="str">
        <f>Kategorie!D186</f>
        <v>Kateřina</v>
      </c>
      <c r="E163" s="51" t="str">
        <f>Kategorie!E186</f>
        <v>AK Perná</v>
      </c>
      <c r="F163" s="42" t="str">
        <f>Kategorie!F186</f>
        <v>1972</v>
      </c>
      <c r="G163" s="42" t="str">
        <f>Kategorie!G186</f>
        <v>ŽB</v>
      </c>
      <c r="H163" s="42" t="str">
        <f>Kategorie!H186</f>
        <v>ŽB</v>
      </c>
      <c r="I163" s="52">
        <f>Kategorie!I186</f>
        <v>0.02013888888888889</v>
      </c>
      <c r="J163" s="53">
        <f>Kategorie!J186</f>
        <v>25</v>
      </c>
      <c r="K163" s="38">
        <f>Kategorie!K186</f>
        <v>0.0030982905982905986</v>
      </c>
      <c r="L163" s="38">
        <f>I163-$I$158</f>
        <v>0.0010879629629629642</v>
      </c>
      <c r="M163" s="54">
        <f>ROUND((L163/K163*1000),0)</f>
        <v>351</v>
      </c>
    </row>
    <row r="164" spans="1:13" ht="12.75">
      <c r="A164" s="49">
        <f>ROW(C7)</f>
        <v>7</v>
      </c>
      <c r="B164" s="50" t="str">
        <f>Kategorie!B187</f>
        <v>37</v>
      </c>
      <c r="C164" s="51" t="str">
        <f>Kategorie!C187</f>
        <v>Hanáková</v>
      </c>
      <c r="D164" s="51" t="str">
        <f>Kategorie!D187</f>
        <v>Miroslava</v>
      </c>
      <c r="E164" s="51" t="str">
        <f>Kategorie!E187</f>
        <v>TJ Sok.Bučovice</v>
      </c>
      <c r="F164" s="42" t="str">
        <f>Kategorie!F187</f>
        <v>1966</v>
      </c>
      <c r="G164" s="42" t="str">
        <f>Kategorie!G187</f>
        <v>ŽB</v>
      </c>
      <c r="H164" s="42" t="str">
        <f>Kategorie!H187</f>
        <v>ŽB</v>
      </c>
      <c r="I164" s="52">
        <f>Kategorie!I187</f>
        <v>0.020648148148148148</v>
      </c>
      <c r="J164" s="53">
        <f>Kategorie!J187</f>
        <v>21</v>
      </c>
      <c r="K164" s="38">
        <f>Kategorie!K187</f>
        <v>0.0031766381766381766</v>
      </c>
      <c r="L164" s="38">
        <f>I164-$I$158</f>
        <v>0.001597222222222222</v>
      </c>
      <c r="M164" s="54">
        <f>ROUND((L164/K164*1000),0)</f>
        <v>503</v>
      </c>
    </row>
    <row r="165" spans="1:13" ht="12.75">
      <c r="A165" s="49">
        <f>ROW(C8)</f>
        <v>8</v>
      </c>
      <c r="B165" s="50" t="str">
        <f>Kategorie!B188</f>
        <v>53</v>
      </c>
      <c r="C165" s="51" t="str">
        <f>Kategorie!C188</f>
        <v>Topinková</v>
      </c>
      <c r="D165" s="51" t="str">
        <f>Kategorie!D188</f>
        <v>Lenka</v>
      </c>
      <c r="E165" s="51" t="str">
        <f>Kategorie!E188</f>
        <v>AC Mor.Slavia</v>
      </c>
      <c r="F165" s="42" t="str">
        <f>Kategorie!F188</f>
        <v>1976</v>
      </c>
      <c r="G165" s="42" t="str">
        <f>Kategorie!G188</f>
        <v>ŽB</v>
      </c>
      <c r="H165" s="42" t="str">
        <f>Kategorie!H188</f>
        <v>ŽB</v>
      </c>
      <c r="I165" s="52">
        <f>Kategorie!I188</f>
        <v>0.020787037037037038</v>
      </c>
      <c r="J165" s="53">
        <f>Kategorie!J188</f>
        <v>18</v>
      </c>
      <c r="K165" s="38">
        <f>Kategorie!K188</f>
        <v>0.0031980056980056982</v>
      </c>
      <c r="L165" s="38">
        <f>I165-$I$158</f>
        <v>0.0017361111111111119</v>
      </c>
      <c r="M165" s="54">
        <f>ROUND((L165/K165*1000),0)</f>
        <v>543</v>
      </c>
    </row>
    <row r="166" spans="1:13" ht="12.75">
      <c r="A166" s="49">
        <f>ROW(C9)</f>
        <v>9</v>
      </c>
      <c r="B166" s="50" t="str">
        <f>Kategorie!B189</f>
        <v>44</v>
      </c>
      <c r="C166" s="51" t="str">
        <f>Kategorie!C189</f>
        <v>Mullerova</v>
      </c>
      <c r="D166" s="51" t="str">
        <f>Kategorie!D189</f>
        <v>Hana</v>
      </c>
      <c r="E166" s="51" t="str">
        <f>Kategorie!E189</f>
        <v>AK Drnovice</v>
      </c>
      <c r="F166" s="42" t="str">
        <f>Kategorie!F189</f>
        <v>1974</v>
      </c>
      <c r="G166" s="42" t="str">
        <f>Kategorie!G189</f>
        <v>ŽB</v>
      </c>
      <c r="H166" s="42" t="str">
        <f>Kategorie!H189</f>
        <v>ŽB</v>
      </c>
      <c r="I166" s="52">
        <f>Kategorie!I189</f>
        <v>0.020983796296296296</v>
      </c>
      <c r="J166" s="53">
        <f>Kategorie!J189</f>
        <v>16</v>
      </c>
      <c r="K166" s="38">
        <f>Kategorie!K189</f>
        <v>0.003228276353276353</v>
      </c>
      <c r="L166" s="38">
        <f>I166-$I$158</f>
        <v>0.0019328703703703695</v>
      </c>
      <c r="M166" s="54">
        <f>ROUND((L166/K166*1000),0)</f>
        <v>599</v>
      </c>
    </row>
    <row r="167" spans="1:13" ht="12.75">
      <c r="A167" s="49">
        <f>ROW(C10)</f>
        <v>10</v>
      </c>
      <c r="B167" s="50" t="str">
        <f>Kategorie!B190</f>
        <v>126</v>
      </c>
      <c r="C167" s="51" t="str">
        <f>Kategorie!C190</f>
        <v>Hynštová</v>
      </c>
      <c r="D167" s="51" t="str">
        <f>Kategorie!D190</f>
        <v>Marie</v>
      </c>
      <c r="E167" s="51" t="str">
        <f>Kategorie!E190</f>
        <v>AK Drnovice</v>
      </c>
      <c r="F167" s="42" t="str">
        <f>Kategorie!F190</f>
        <v>1957</v>
      </c>
      <c r="G167" s="42" t="str">
        <f>Kategorie!G190</f>
        <v>ŽB</v>
      </c>
      <c r="H167" s="42" t="str">
        <f>Kategorie!H190</f>
        <v>ŽB</v>
      </c>
      <c r="I167" s="52">
        <f>Kategorie!I190</f>
        <v>0.021342592592592594</v>
      </c>
      <c r="J167" s="53">
        <f>Kategorie!J190</f>
        <v>15</v>
      </c>
      <c r="K167" s="38">
        <f>Kategorie!K190</f>
        <v>0.0032834757834757835</v>
      </c>
      <c r="L167" s="38">
        <f>I167-$I$158</f>
        <v>0.0022916666666666675</v>
      </c>
      <c r="M167" s="54">
        <f>ROUND((L167/K167*1000),0)</f>
        <v>698</v>
      </c>
    </row>
    <row r="168" spans="1:13" ht="12.75">
      <c r="A168" s="49">
        <f>ROW(C11)</f>
        <v>11</v>
      </c>
      <c r="B168" s="50" t="str">
        <f>Kategorie!B191</f>
        <v>584</v>
      </c>
      <c r="C168" s="51" t="str">
        <f>Kategorie!C191</f>
        <v>Matulová</v>
      </c>
      <c r="D168" s="51" t="str">
        <f>Kategorie!D191</f>
        <v>Martina</v>
      </c>
      <c r="E168" s="51" t="str">
        <f>Kategorie!E191</f>
        <v>Brno</v>
      </c>
      <c r="F168" s="42" t="str">
        <f>Kategorie!F191</f>
        <v>1972</v>
      </c>
      <c r="G168" s="42" t="str">
        <f>Kategorie!G191</f>
        <v>ŽB</v>
      </c>
      <c r="H168" s="42" t="str">
        <f>Kategorie!H191</f>
        <v>ŽB</v>
      </c>
      <c r="I168" s="52">
        <f>Kategorie!I191</f>
        <v>0.021770833333333333</v>
      </c>
      <c r="J168" s="53">
        <f>Kategorie!J191</f>
        <v>14</v>
      </c>
      <c r="K168" s="38">
        <f>Kategorie!K191</f>
        <v>0.0033493589743589743</v>
      </c>
      <c r="L168" s="38">
        <f>I168-$I$158</f>
        <v>0.002719907407407407</v>
      </c>
      <c r="M168" s="54">
        <f>ROUND((L168/K168*1000),0)</f>
        <v>812</v>
      </c>
    </row>
    <row r="169" spans="1:13" ht="12.75">
      <c r="A169" s="49">
        <f>ROW(C12)</f>
        <v>12</v>
      </c>
      <c r="B169" s="50" t="str">
        <f>Kategorie!B168</f>
        <v>66</v>
      </c>
      <c r="C169" s="51" t="str">
        <f>Kategorie!C168</f>
        <v>Michálková</v>
      </c>
      <c r="D169" s="51" t="str">
        <f>Kategorie!D168</f>
        <v>Renata</v>
      </c>
      <c r="E169" s="51" t="str">
        <f>Kategorie!E168</f>
        <v>Hodonín</v>
      </c>
      <c r="F169" s="42" t="str">
        <f>Kategorie!F168</f>
        <v>1981</v>
      </c>
      <c r="G169" s="42" t="str">
        <f>Kategorie!G168</f>
        <v>ŽA</v>
      </c>
      <c r="H169" s="42" t="str">
        <f>Kategorie!H168</f>
        <v>ŽA</v>
      </c>
      <c r="I169" s="52">
        <f>Kategorie!I168</f>
        <v>0.02210648148148148</v>
      </c>
      <c r="J169" s="53">
        <f>Kategorie!J168</f>
        <v>16</v>
      </c>
      <c r="K169" s="38">
        <f>Kategorie!K168</f>
        <v>0.0034009971509971508</v>
      </c>
      <c r="L169" s="38">
        <f>I169-$I$158</f>
        <v>0.0030555555555555544</v>
      </c>
      <c r="M169" s="54">
        <f>ROUND((L169/K169*1000),0)</f>
        <v>898</v>
      </c>
    </row>
    <row r="170" spans="1:13" ht="12.75">
      <c r="A170" s="49">
        <f>ROW(C13)</f>
        <v>13</v>
      </c>
      <c r="B170" s="50" t="str">
        <f>Kategorie!B169</f>
        <v>116</v>
      </c>
      <c r="C170" s="51" t="str">
        <f>Kategorie!C169</f>
        <v>Dřímalová</v>
      </c>
      <c r="D170" s="51" t="str">
        <f>Kategorie!D169</f>
        <v>Martina</v>
      </c>
      <c r="E170" s="51" t="str">
        <f>Kategorie!E169</f>
        <v>TJ Liga 100</v>
      </c>
      <c r="F170" s="42" t="str">
        <f>Kategorie!F169</f>
        <v>1989</v>
      </c>
      <c r="G170" s="42" t="str">
        <f>Kategorie!G169</f>
        <v>ŽA</v>
      </c>
      <c r="H170" s="42" t="str">
        <f>Kategorie!H169</f>
        <v>ŽA</v>
      </c>
      <c r="I170" s="52">
        <f>Kategorie!I169</f>
        <v>0.022407407407407407</v>
      </c>
      <c r="J170" s="53">
        <f>Kategorie!J169</f>
        <v>15</v>
      </c>
      <c r="K170" s="38">
        <f>Kategorie!K169</f>
        <v>0.0034472934472934472</v>
      </c>
      <c r="L170" s="38">
        <f>I170-$I$158</f>
        <v>0.003356481481481481</v>
      </c>
      <c r="M170" s="54">
        <f>ROUND((L170/K170*1000),0)</f>
        <v>974</v>
      </c>
    </row>
    <row r="171" spans="1:13" ht="12.75">
      <c r="A171" s="49">
        <f>ROW(C14)</f>
        <v>14</v>
      </c>
      <c r="B171" s="50" t="str">
        <f>Kategorie!B169</f>
        <v>116</v>
      </c>
      <c r="C171" s="51" t="str">
        <f>Kategorie!C169</f>
        <v>Dřímalová</v>
      </c>
      <c r="D171" s="51" t="str">
        <f>Kategorie!D169</f>
        <v>Martina</v>
      </c>
      <c r="E171" s="51" t="str">
        <f>Kategorie!E169</f>
        <v>TJ Liga 100</v>
      </c>
      <c r="F171" s="42" t="str">
        <f>Kategorie!F169</f>
        <v>1989</v>
      </c>
      <c r="G171" s="42" t="str">
        <f>Kategorie!G170</f>
        <v>ŽA</v>
      </c>
      <c r="H171" s="42" t="str">
        <f>Kategorie!H170</f>
        <v>ŽA</v>
      </c>
      <c r="I171" s="52">
        <f>Kategorie!I170</f>
        <v>0.0228125</v>
      </c>
      <c r="J171" s="53">
        <f>Kategorie!J170</f>
        <v>14</v>
      </c>
      <c r="K171" s="38">
        <f>Kategorie!K170</f>
        <v>0.0035096153846153845</v>
      </c>
      <c r="L171" s="38">
        <f>I171-$I$158</f>
        <v>0.0037615740740740734</v>
      </c>
      <c r="M171" s="54">
        <f>ROUND((L171/K171*1000),0)</f>
        <v>1072</v>
      </c>
    </row>
    <row r="172" spans="1:13" ht="12.75">
      <c r="A172" s="49">
        <f>ROW(C15)</f>
        <v>15</v>
      </c>
      <c r="B172" s="50" t="str">
        <f>Kategorie!B192</f>
        <v>131</v>
      </c>
      <c r="C172" s="51" t="str">
        <f>Kategorie!C192</f>
        <v>Hyláková</v>
      </c>
      <c r="D172" s="51" t="str">
        <f>Kategorie!D192</f>
        <v>Dana</v>
      </c>
      <c r="E172" s="51" t="str">
        <f>Kategorie!E192</f>
        <v>AK Drnovice</v>
      </c>
      <c r="F172" s="42" t="str">
        <f>Kategorie!F192</f>
        <v>1961</v>
      </c>
      <c r="G172" s="42" t="str">
        <f>Kategorie!G192</f>
        <v>ŽB</v>
      </c>
      <c r="H172" s="42" t="str">
        <f>Kategorie!H192</f>
        <v>ŽB</v>
      </c>
      <c r="I172" s="52">
        <f>Kategorie!I192</f>
        <v>0.02246527777777778</v>
      </c>
      <c r="J172" s="53">
        <f>Kategorie!J192</f>
        <v>13</v>
      </c>
      <c r="K172" s="38">
        <f>Kategorie!K192</f>
        <v>0.0034561965811965812</v>
      </c>
      <c r="L172" s="38">
        <f>I172-$I$158</f>
        <v>0.0034143518518518524</v>
      </c>
      <c r="M172" s="54">
        <f>ROUND((L172/K172*1000),0)</f>
        <v>988</v>
      </c>
    </row>
    <row r="173" spans="1:13" ht="12.75">
      <c r="A173" s="49">
        <f>ROW(C16)</f>
        <v>16</v>
      </c>
      <c r="B173" s="50" t="str">
        <f>Kategorie!B170</f>
        <v>888</v>
      </c>
      <c r="C173" s="51" t="str">
        <f>Kategorie!C170</f>
        <v>Venerová</v>
      </c>
      <c r="D173" s="51" t="str">
        <f>Kategorie!D170</f>
        <v>Lenka</v>
      </c>
      <c r="E173" s="51" t="str">
        <f>Kategorie!E170</f>
        <v>TS Brno</v>
      </c>
      <c r="F173" s="42" t="str">
        <f>Kategorie!F170</f>
        <v>1986</v>
      </c>
      <c r="G173" s="42" t="str">
        <f>Kategorie!G171</f>
        <v>ŽA</v>
      </c>
      <c r="H173" s="42" t="str">
        <f>Kategorie!H171</f>
        <v>ŽA</v>
      </c>
      <c r="I173" s="52">
        <f>Kategorie!I171</f>
        <v>0.022962962962962963</v>
      </c>
      <c r="J173" s="53">
        <f>Kategorie!J171</f>
        <v>13</v>
      </c>
      <c r="K173" s="38">
        <f>Kategorie!K171</f>
        <v>0.003532763532763533</v>
      </c>
      <c r="L173" s="38">
        <f>I173-$I$158</f>
        <v>0.003912037037037037</v>
      </c>
      <c r="M173" s="54">
        <f>ROUND((L173/K173*1000),0)</f>
        <v>1107</v>
      </c>
    </row>
    <row r="174" spans="1:13" ht="12.75">
      <c r="A174" s="49">
        <f>ROW(C17)</f>
        <v>17</v>
      </c>
      <c r="B174" s="50" t="str">
        <f>Kategorie!B171</f>
        <v>3111</v>
      </c>
      <c r="C174" s="51" t="str">
        <f>Kategorie!C171</f>
        <v>Válková</v>
      </c>
      <c r="D174" s="51" t="str">
        <f>Kategorie!D171</f>
        <v>Petra</v>
      </c>
      <c r="E174" s="51" t="str">
        <f>Kategorie!E171</f>
        <v>Brno</v>
      </c>
      <c r="F174" s="42" t="str">
        <f>Kategorie!F171</f>
        <v>1988</v>
      </c>
      <c r="G174" s="42" t="str">
        <f>Kategorie!G172</f>
        <v>ŽA</v>
      </c>
      <c r="H174" s="42" t="str">
        <f>Kategorie!H172</f>
        <v>ŽA</v>
      </c>
      <c r="I174" s="52">
        <f>Kategorie!I172</f>
        <v>0.023171296296296297</v>
      </c>
      <c r="J174" s="53">
        <f>Kategorie!J172</f>
        <v>12</v>
      </c>
      <c r="K174" s="38">
        <f>Kategorie!K172</f>
        <v>0.003564814814814815</v>
      </c>
      <c r="L174" s="38">
        <f>I174-$I$158</f>
        <v>0.0041203703703703715</v>
      </c>
      <c r="M174" s="54">
        <f>ROUND((L174/K174*1000),0)</f>
        <v>1156</v>
      </c>
    </row>
    <row r="175" spans="1:13" ht="12.75">
      <c r="A175" s="49">
        <f>ROW(C18)</f>
        <v>18</v>
      </c>
      <c r="B175" s="50" t="str">
        <f>Kategorie!B172</f>
        <v>1143</v>
      </c>
      <c r="C175" s="51" t="str">
        <f>Kategorie!C172</f>
        <v>Crháková</v>
      </c>
      <c r="D175" s="51" t="str">
        <f>Kategorie!D172</f>
        <v>Eva</v>
      </c>
      <c r="E175" s="51" t="str">
        <f>Kategorie!E172</f>
        <v>J-Elita</v>
      </c>
      <c r="F175" s="42" t="str">
        <f>Kategorie!F172</f>
        <v>1989</v>
      </c>
      <c r="G175" s="42" t="str">
        <f>Kategorie!G173</f>
        <v>ŽA</v>
      </c>
      <c r="H175" s="42" t="str">
        <f>Kategorie!H173</f>
        <v>ŽA</v>
      </c>
      <c r="I175" s="52">
        <f>Kategorie!I173</f>
        <v>0.023668981481481482</v>
      </c>
      <c r="J175" s="53">
        <f>Kategorie!J173</f>
        <v>11</v>
      </c>
      <c r="K175" s="38">
        <f>Kategorie!K173</f>
        <v>0.0036413817663817666</v>
      </c>
      <c r="L175" s="38">
        <f>I175-$I$158</f>
        <v>0.004618055555555556</v>
      </c>
      <c r="M175" s="54">
        <f>ROUND((L175/K175*1000),0)</f>
        <v>1268</v>
      </c>
    </row>
    <row r="176" spans="1:13" ht="12.75">
      <c r="A176" s="49">
        <f>ROW(C19)</f>
        <v>19</v>
      </c>
      <c r="B176" s="50" t="str">
        <f>Kategorie!B193</f>
        <v>30</v>
      </c>
      <c r="C176" s="51" t="str">
        <f>Kategorie!C193</f>
        <v>Vávrová</v>
      </c>
      <c r="D176" s="51" t="str">
        <f>Kategorie!D193</f>
        <v>Anna</v>
      </c>
      <c r="E176" s="51" t="str">
        <f>Kategorie!E193</f>
        <v>Hruš. u Brna</v>
      </c>
      <c r="F176" s="42" t="str">
        <f>Kategorie!F193</f>
        <v>1972</v>
      </c>
      <c r="G176" s="42" t="str">
        <f>Kategorie!G193</f>
        <v>ŽB</v>
      </c>
      <c r="H176" s="42" t="str">
        <f>Kategorie!H193</f>
        <v>ŽB</v>
      </c>
      <c r="I176" s="52">
        <f>Kategorie!I193</f>
        <v>0.023310185185185184</v>
      </c>
      <c r="J176" s="53">
        <f>Kategorie!J193</f>
        <v>12</v>
      </c>
      <c r="K176" s="38">
        <f>Kategorie!K193</f>
        <v>0.003586182336182336</v>
      </c>
      <c r="L176" s="38">
        <f>I176-$I$158</f>
        <v>0.004259259259259258</v>
      </c>
      <c r="M176" s="54">
        <f>ROUND((L176/K176*1000),0)</f>
        <v>1188</v>
      </c>
    </row>
    <row r="177" spans="1:13" ht="12.75">
      <c r="A177" s="49">
        <f>ROW(C20)</f>
        <v>20</v>
      </c>
      <c r="B177" s="50" t="str">
        <f>Kategorie!B194</f>
        <v>162</v>
      </c>
      <c r="C177" s="51" t="str">
        <f>Kategorie!C194</f>
        <v>Volavá</v>
      </c>
      <c r="D177" s="51" t="str">
        <f>Kategorie!D194</f>
        <v>Ivana</v>
      </c>
      <c r="E177" s="51" t="str">
        <f>Kategorie!E194</f>
        <v>Fit Online</v>
      </c>
      <c r="F177" s="42" t="str">
        <f>Kategorie!F194</f>
        <v>1964</v>
      </c>
      <c r="G177" s="42" t="str">
        <f>Kategorie!G194</f>
        <v>ŽB</v>
      </c>
      <c r="H177" s="42" t="str">
        <f>Kategorie!H194</f>
        <v>ŽB</v>
      </c>
      <c r="I177" s="52">
        <f>Kategorie!I194</f>
        <v>0.023414351851851853</v>
      </c>
      <c r="J177" s="53">
        <f>Kategorie!J194</f>
        <v>11</v>
      </c>
      <c r="K177" s="38">
        <f>Kategorie!K194</f>
        <v>0.0036022079772079774</v>
      </c>
      <c r="L177" s="38">
        <f>I177-$I$158</f>
        <v>0.004363425925925927</v>
      </c>
      <c r="M177" s="54">
        <f>ROUND((L177/K177*1000),0)</f>
        <v>1211</v>
      </c>
    </row>
    <row r="178" spans="1:13" ht="12.75">
      <c r="A178" s="49">
        <f>ROW(C21)</f>
        <v>21</v>
      </c>
      <c r="B178" s="50" t="str">
        <f>Kategorie!B195</f>
        <v>98</v>
      </c>
      <c r="C178" s="51" t="str">
        <f>Kategorie!C195</f>
        <v>Mahelová</v>
      </c>
      <c r="D178" s="51" t="str">
        <f>Kategorie!D195</f>
        <v>Jitka</v>
      </c>
      <c r="E178" s="51" t="str">
        <f>Kategorie!E195</f>
        <v>STS Třeběh</v>
      </c>
      <c r="F178" s="42" t="str">
        <f>Kategorie!F195</f>
        <v>1962</v>
      </c>
      <c r="G178" s="42" t="str">
        <f>Kategorie!G195</f>
        <v>ŽB</v>
      </c>
      <c r="H178" s="42" t="str">
        <f>Kategorie!H195</f>
        <v>ŽB</v>
      </c>
      <c r="I178" s="52">
        <f>Kategorie!I195</f>
        <v>0.02351851851851852</v>
      </c>
      <c r="J178" s="53">
        <f>Kategorie!J195</f>
        <v>10</v>
      </c>
      <c r="K178" s="38">
        <f>Kategorie!K195</f>
        <v>0.003618233618233618</v>
      </c>
      <c r="L178" s="38">
        <f>I178-$I$158</f>
        <v>0.0044675925925925924</v>
      </c>
      <c r="M178" s="54">
        <f>ROUND((L178/K178*1000),0)</f>
        <v>1235</v>
      </c>
    </row>
    <row r="179" spans="1:13" ht="12.75">
      <c r="A179" s="49">
        <f>ROW(C22)</f>
        <v>22</v>
      </c>
      <c r="B179" s="50" t="str">
        <f>Kategorie!B173</f>
        <v>130</v>
      </c>
      <c r="C179" s="51" t="str">
        <f>Kategorie!C173</f>
        <v>Slavíková</v>
      </c>
      <c r="D179" s="51" t="str">
        <f>Kategorie!D173</f>
        <v>Eva</v>
      </c>
      <c r="E179" s="51" t="str">
        <f>Kategorie!E173</f>
        <v>Brno</v>
      </c>
      <c r="F179" s="42" t="str">
        <f>Kategorie!F173</f>
        <v>1985</v>
      </c>
      <c r="G179" s="42" t="str">
        <f>Kategorie!G174</f>
        <v>ŽA</v>
      </c>
      <c r="H179" s="42" t="str">
        <f>Kategorie!H174</f>
        <v>ŽA</v>
      </c>
      <c r="I179" s="52">
        <f>Kategorie!I174</f>
        <v>0.023796296296296298</v>
      </c>
      <c r="J179" s="53">
        <f>Kategorie!J174</f>
        <v>10</v>
      </c>
      <c r="K179" s="38">
        <f>Kategorie!K174</f>
        <v>0.0036609686609686614</v>
      </c>
      <c r="L179" s="38">
        <f>I179-$I$158</f>
        <v>0.004745370370370372</v>
      </c>
      <c r="M179" s="54">
        <f>ROUND((L179/K179*1000),0)</f>
        <v>1296</v>
      </c>
    </row>
    <row r="180" spans="1:13" ht="12.75">
      <c r="A180" s="49">
        <f>ROW(C23)</f>
        <v>23</v>
      </c>
      <c r="B180" s="50" t="str">
        <f>Kategorie!B196</f>
        <v>1111</v>
      </c>
      <c r="C180" s="51" t="str">
        <f>Kategorie!C196</f>
        <v>Dokoupilová</v>
      </c>
      <c r="D180" s="51" t="str">
        <f>Kategorie!D196</f>
        <v>Markéta</v>
      </c>
      <c r="E180" s="51" t="str">
        <f>Kategorie!E196</f>
        <v>nezařazen</v>
      </c>
      <c r="F180" s="42" t="str">
        <f>Kategorie!F196</f>
        <v>1977</v>
      </c>
      <c r="G180" s="42" t="str">
        <f>Kategorie!G196</f>
        <v>ŽB</v>
      </c>
      <c r="H180" s="42" t="str">
        <f>Kategorie!H196</f>
        <v>ŽB</v>
      </c>
      <c r="I180" s="52">
        <f>Kategorie!I196</f>
        <v>0.023715277777777776</v>
      </c>
      <c r="J180" s="53">
        <f>Kategorie!J196</f>
        <v>9</v>
      </c>
      <c r="K180" s="38">
        <f>Kategorie!K196</f>
        <v>0.0036485042735042734</v>
      </c>
      <c r="L180" s="38">
        <f>I180-$I$158</f>
        <v>0.00466435185185185</v>
      </c>
      <c r="M180" s="54">
        <f>ROUND((L180/K180*1000),0)</f>
        <v>1278</v>
      </c>
    </row>
    <row r="181" spans="1:13" ht="12.75">
      <c r="A181" s="49">
        <f>ROW(C24)</f>
        <v>24</v>
      </c>
      <c r="B181" s="50" t="str">
        <f>Kategorie!B197</f>
        <v>111</v>
      </c>
      <c r="C181" s="51" t="str">
        <f>Kategorie!C197</f>
        <v>Obrdlíková</v>
      </c>
      <c r="D181" s="51" t="str">
        <f>Kategorie!D197</f>
        <v>Jolana</v>
      </c>
      <c r="E181" s="51" t="str">
        <f>Kategorie!E197</f>
        <v>Ac Mor.Slavia</v>
      </c>
      <c r="F181" s="42" t="str">
        <f>Kategorie!F197</f>
        <v>1978</v>
      </c>
      <c r="G181" s="42" t="str">
        <f>Kategorie!G197</f>
        <v>ŽB</v>
      </c>
      <c r="H181" s="42" t="str">
        <f>Kategorie!H197</f>
        <v>ŽB</v>
      </c>
      <c r="I181" s="52">
        <f>Kategorie!I197</f>
        <v>0.023761574074074074</v>
      </c>
      <c r="J181" s="53">
        <f>Kategorie!J197</f>
        <v>8</v>
      </c>
      <c r="K181" s="38">
        <f>Kategorie!K197</f>
        <v>0.0036556267806267806</v>
      </c>
      <c r="L181" s="38">
        <f>I181-$I$158</f>
        <v>0.004710648148148148</v>
      </c>
      <c r="M181" s="54">
        <f>ROUND((L181/K181*1000),0)</f>
        <v>1289</v>
      </c>
    </row>
    <row r="182" spans="1:13" ht="12.75">
      <c r="A182" s="49">
        <f>ROW(C25)</f>
        <v>25</v>
      </c>
      <c r="B182" s="50" t="str">
        <f>Kategorie!B174</f>
        <v>35</v>
      </c>
      <c r="C182" s="51" t="str">
        <f>Kategorie!C174</f>
        <v>Šitková</v>
      </c>
      <c r="D182" s="51" t="str">
        <f>Kategorie!D174</f>
        <v>Terezie</v>
      </c>
      <c r="E182" s="51" t="str">
        <f>Kategorie!E174</f>
        <v>AK Drnovice</v>
      </c>
      <c r="F182" s="42" t="str">
        <f>Kategorie!F174</f>
        <v>1992</v>
      </c>
      <c r="G182" s="42" t="str">
        <f>Kategorie!G175</f>
        <v>ŽA</v>
      </c>
      <c r="H182" s="42" t="str">
        <f>Kategorie!H175</f>
        <v>ŽA</v>
      </c>
      <c r="I182" s="52">
        <f>Kategorie!I175</f>
        <v>0.024675925925925928</v>
      </c>
      <c r="J182" s="53">
        <f>Kategorie!J175</f>
        <v>9</v>
      </c>
      <c r="K182" s="38">
        <f>Kategorie!K175</f>
        <v>0.0037962962962962967</v>
      </c>
      <c r="L182" s="38">
        <f>I182-$I$158</f>
        <v>0.0056250000000000015</v>
      </c>
      <c r="M182" s="54">
        <f>ROUND((L182/K182*1000),0)</f>
        <v>1482</v>
      </c>
    </row>
    <row r="183" spans="1:13" ht="12.75">
      <c r="A183" s="49">
        <f>ROW(C26)</f>
        <v>26</v>
      </c>
      <c r="B183" s="50" t="str">
        <f>Kategorie!B198</f>
        <v>119</v>
      </c>
      <c r="C183" s="51" t="str">
        <f>Kategorie!C198</f>
        <v>Kašová</v>
      </c>
      <c r="D183" s="51" t="str">
        <f>Kategorie!D198</f>
        <v>Hana</v>
      </c>
      <c r="E183" s="51" t="str">
        <f>Kategorie!E198</f>
        <v>Barnex Sport</v>
      </c>
      <c r="F183" s="42" t="str">
        <f>Kategorie!F198</f>
        <v>1954</v>
      </c>
      <c r="G183" s="42" t="str">
        <f>Kategorie!G198</f>
        <v>ŽB</v>
      </c>
      <c r="H183" s="42" t="str">
        <f>Kategorie!H198</f>
        <v>ŽB</v>
      </c>
      <c r="I183" s="52">
        <f>Kategorie!I198</f>
        <v>0.02392361111111111</v>
      </c>
      <c r="J183" s="53">
        <f>Kategorie!J198</f>
        <v>7</v>
      </c>
      <c r="K183" s="38">
        <f>Kategorie!K198</f>
        <v>0.0036805555555555554</v>
      </c>
      <c r="L183" s="38">
        <f>I183-$I$158</f>
        <v>0.004872685185185185</v>
      </c>
      <c r="M183" s="54">
        <f>ROUND((L183/K183*1000),0)</f>
        <v>1324</v>
      </c>
    </row>
    <row r="184" spans="1:13" ht="12.75">
      <c r="A184" s="49">
        <f>ROW(C27)</f>
        <v>27</v>
      </c>
      <c r="B184" s="50" t="str">
        <f>Kategorie!B199</f>
        <v>150</v>
      </c>
      <c r="C184" s="51" t="str">
        <f>Kategorie!C199</f>
        <v>Dvořáková</v>
      </c>
      <c r="D184" s="51" t="str">
        <f>Kategorie!D199</f>
        <v>Eva</v>
      </c>
      <c r="E184" s="51" t="str">
        <f>Kategorie!E199</f>
        <v>Prostějov</v>
      </c>
      <c r="F184" s="42" t="str">
        <f>Kategorie!F199</f>
        <v>1955</v>
      </c>
      <c r="G184" s="42" t="str">
        <f>Kategorie!G199</f>
        <v>ŽB</v>
      </c>
      <c r="H184" s="42" t="str">
        <f>Kategorie!H199</f>
        <v>ŽB</v>
      </c>
      <c r="I184" s="52">
        <f>Kategorie!I199</f>
        <v>0.024155092592592593</v>
      </c>
      <c r="J184" s="53">
        <f>Kategorie!J199</f>
        <v>6</v>
      </c>
      <c r="K184" s="38">
        <f>Kategorie!K199</f>
        <v>0.003716168091168091</v>
      </c>
      <c r="L184" s="38">
        <f>I184-$I$158</f>
        <v>0.005104166666666667</v>
      </c>
      <c r="M184" s="54">
        <f>ROUND((L184/K184*1000),0)</f>
        <v>1374</v>
      </c>
    </row>
    <row r="185" spans="1:13" ht="12.75">
      <c r="A185" s="49">
        <f>ROW(C28)</f>
        <v>28</v>
      </c>
      <c r="B185" s="50" t="str">
        <f>Kategorie!B200</f>
        <v>51</v>
      </c>
      <c r="C185" s="51" t="str">
        <f>Kategorie!C200</f>
        <v>Horáčková</v>
      </c>
      <c r="D185" s="51" t="str">
        <f>Kategorie!D200</f>
        <v>Pavla</v>
      </c>
      <c r="E185" s="51" t="str">
        <f>Kategorie!E200</f>
        <v>AC Mor.Slavia</v>
      </c>
      <c r="F185" s="42" t="str">
        <f>Kategorie!F200</f>
        <v>1977</v>
      </c>
      <c r="G185" s="42" t="str">
        <f>Kategorie!G200</f>
        <v>ŽB</v>
      </c>
      <c r="H185" s="42" t="str">
        <f>Kategorie!H200</f>
        <v>ŽB</v>
      </c>
      <c r="I185" s="52">
        <f>Kategorie!I200</f>
        <v>0.02431712962962963</v>
      </c>
      <c r="J185" s="53">
        <f>Kategorie!J200</f>
        <v>5</v>
      </c>
      <c r="K185" s="38">
        <f>Kategorie!K200</f>
        <v>0.0037410968660968663</v>
      </c>
      <c r="L185" s="38">
        <f>I185-$I$158</f>
        <v>0.0052662037037037035</v>
      </c>
      <c r="M185" s="54">
        <f>ROUND((L185/K185*1000),0)</f>
        <v>1408</v>
      </c>
    </row>
    <row r="186" spans="1:13" ht="12.75">
      <c r="A186" s="49">
        <f>ROW(C29)</f>
        <v>29</v>
      </c>
      <c r="B186" s="50" t="str">
        <f>Kategorie!B175</f>
        <v>610</v>
      </c>
      <c r="C186" s="51" t="str">
        <f>Kategorie!C175</f>
        <v>Zagorová</v>
      </c>
      <c r="D186" s="51" t="str">
        <f>Kategorie!D175</f>
        <v>Marie</v>
      </c>
      <c r="E186" s="51" t="str">
        <f>Kategorie!E175</f>
        <v>G36</v>
      </c>
      <c r="F186" s="42" t="str">
        <f>Kategorie!F175</f>
        <v>1987</v>
      </c>
      <c r="G186" s="42" t="str">
        <f>Kategorie!G176</f>
        <v>ŽA</v>
      </c>
      <c r="H186" s="42" t="str">
        <f>Kategorie!H176</f>
        <v>ŽA</v>
      </c>
      <c r="I186" s="52">
        <f>Kategorie!I176</f>
        <v>0.024849537037037038</v>
      </c>
      <c r="J186" s="53">
        <f>Kategorie!J176</f>
        <v>8</v>
      </c>
      <c r="K186" s="38">
        <f>Kategorie!K176</f>
        <v>0.0038230056980056984</v>
      </c>
      <c r="L186" s="38">
        <f>I186-$I$158</f>
        <v>0.005798611111111112</v>
      </c>
      <c r="M186" s="54">
        <f>ROUND((L186/K186*1000),0)</f>
        <v>1517</v>
      </c>
    </row>
    <row r="187" spans="1:13" ht="12.75">
      <c r="A187" s="49">
        <f>ROW(C30)</f>
        <v>30</v>
      </c>
      <c r="B187" s="50" t="str">
        <f>Kategorie!B201</f>
        <v>33</v>
      </c>
      <c r="C187" s="51" t="str">
        <f>Kategorie!C201</f>
        <v>Dočkalová</v>
      </c>
      <c r="D187" s="51" t="str">
        <f>Kategorie!D201</f>
        <v>Věra</v>
      </c>
      <c r="E187" s="51" t="str">
        <f>Kategorie!E201</f>
        <v>HZS JMK</v>
      </c>
      <c r="F187" s="42" t="str">
        <f>Kategorie!F201</f>
        <v>1976</v>
      </c>
      <c r="G187" s="42" t="str">
        <f>Kategorie!G201</f>
        <v>ŽB</v>
      </c>
      <c r="H187" s="42" t="str">
        <f>Kategorie!H201</f>
        <v>ŽB</v>
      </c>
      <c r="I187" s="52">
        <f>Kategorie!I201</f>
        <v>0.02474537037037037</v>
      </c>
      <c r="J187" s="53">
        <f>Kategorie!J201</f>
        <v>4</v>
      </c>
      <c r="K187" s="38">
        <f>Kategorie!K201</f>
        <v>0.0038069800569800567</v>
      </c>
      <c r="L187" s="38">
        <f>I187-$I$158</f>
        <v>0.005694444444444443</v>
      </c>
      <c r="M187" s="54">
        <f>ROUND((L187/K187*1000),0)</f>
        <v>1496</v>
      </c>
    </row>
    <row r="188" spans="1:13" ht="12.75">
      <c r="A188" s="49">
        <f>ROW(C31)</f>
        <v>31</v>
      </c>
      <c r="B188" s="50" t="str">
        <f>Kategorie!B176</f>
        <v>680</v>
      </c>
      <c r="C188" s="51" t="str">
        <f>Kategorie!C176</f>
        <v>Pluháčková</v>
      </c>
      <c r="D188" s="51" t="str">
        <f>Kategorie!D176</f>
        <v>Eva</v>
      </c>
      <c r="E188" s="51" t="str">
        <f>Kategorie!E176</f>
        <v>AC Senetářov</v>
      </c>
      <c r="F188" s="42" t="str">
        <f>Kategorie!F176</f>
        <v>1987</v>
      </c>
      <c r="G188" s="42" t="str">
        <f>Kategorie!G177</f>
        <v>ŽA</v>
      </c>
      <c r="H188" s="42" t="str">
        <f>Kategorie!H177</f>
        <v>ŽA</v>
      </c>
      <c r="I188" s="52">
        <f>Kategorie!I177</f>
        <v>0.026319444444444444</v>
      </c>
      <c r="J188" s="53">
        <f>Kategorie!J177</f>
        <v>7</v>
      </c>
      <c r="K188" s="38">
        <f>Kategorie!K177</f>
        <v>0.004049145299145299</v>
      </c>
      <c r="L188" s="38">
        <f>I188-$I$158</f>
        <v>0.007268518518518518</v>
      </c>
      <c r="M188" s="54">
        <f>ROUND((L188/K188*1000),0)</f>
        <v>1795</v>
      </c>
    </row>
    <row r="189" spans="1:13" ht="12.75">
      <c r="A189" s="49">
        <f>ROW(C32)</f>
        <v>32</v>
      </c>
      <c r="B189" s="50" t="str">
        <f>Kategorie!B202</f>
        <v>134</v>
      </c>
      <c r="C189" s="51" t="str">
        <f>Kategorie!C202</f>
        <v>Slabáková</v>
      </c>
      <c r="D189" s="51" t="str">
        <f>Kategorie!D202</f>
        <v>Lenka</v>
      </c>
      <c r="E189" s="51" t="str">
        <f>Kategorie!E202</f>
        <v>AK Olymp</v>
      </c>
      <c r="F189" s="42" t="str">
        <f>Kategorie!F202</f>
        <v>1966</v>
      </c>
      <c r="G189" s="42" t="str">
        <f>Kategorie!G202</f>
        <v>ŽB</v>
      </c>
      <c r="H189" s="42" t="str">
        <f>Kategorie!H202</f>
        <v>ŽB</v>
      </c>
      <c r="I189" s="52">
        <f>Kategorie!I202</f>
        <v>0.024907407407407406</v>
      </c>
      <c r="J189" s="53">
        <f>Kategorie!J202</f>
        <v>3</v>
      </c>
      <c r="K189" s="38">
        <f>Kategorie!K202</f>
        <v>0.0038319088319088315</v>
      </c>
      <c r="L189" s="38">
        <f>I189-$I$158</f>
        <v>0.00585648148148148</v>
      </c>
      <c r="M189" s="54">
        <f>ROUND((L189/K189*1000),0)</f>
        <v>1528</v>
      </c>
    </row>
    <row r="190" spans="1:13" ht="12.75">
      <c r="A190" s="49">
        <f>ROW(C33)</f>
        <v>33</v>
      </c>
      <c r="B190" s="50" t="str">
        <f>Kategorie!B203</f>
        <v>68</v>
      </c>
      <c r="C190" s="51" t="str">
        <f>Kategorie!C203</f>
        <v>Špacírová</v>
      </c>
      <c r="D190" s="51" t="str">
        <f>Kategorie!D203</f>
        <v>Danuše</v>
      </c>
      <c r="E190" s="51" t="str">
        <f>Kategorie!E203</f>
        <v>Olomouc</v>
      </c>
      <c r="F190" s="42" t="str">
        <f>Kategorie!F203</f>
        <v>1958</v>
      </c>
      <c r="G190" s="42" t="str">
        <f>Kategorie!G203</f>
        <v>ŽB</v>
      </c>
      <c r="H190" s="42" t="str">
        <f>Kategorie!H203</f>
        <v>ŽB</v>
      </c>
      <c r="I190" s="52">
        <f>Kategorie!I203</f>
        <v>0.025729166666666668</v>
      </c>
      <c r="J190" s="53">
        <f>Kategorie!J203</f>
        <v>2</v>
      </c>
      <c r="K190" s="38">
        <f>Kategorie!K203</f>
        <v>0.003958333333333334</v>
      </c>
      <c r="L190" s="38">
        <f>I190-$I$158</f>
        <v>0.0066782407407407415</v>
      </c>
      <c r="M190" s="54">
        <f>ROUND((L190/K190*1000),0)</f>
        <v>1687</v>
      </c>
    </row>
    <row r="191" spans="1:13" ht="12.75">
      <c r="A191" s="49">
        <f>ROW(C34)</f>
        <v>34</v>
      </c>
      <c r="B191" s="50" t="str">
        <f>Kategorie!B204</f>
        <v>640</v>
      </c>
      <c r="C191" s="51" t="str">
        <f>Kategorie!C204</f>
        <v>Mullner-Rieder Sabina</v>
      </c>
      <c r="D191" s="51">
        <f>Kategorie!D204</f>
        <v>0</v>
      </c>
      <c r="E191" s="51" t="str">
        <f>Kategorie!E204</f>
        <v>LAC Harlekin</v>
      </c>
      <c r="F191" s="42" t="str">
        <f>Kategorie!F204</f>
        <v>1978</v>
      </c>
      <c r="G191" s="42" t="str">
        <f>Kategorie!G204</f>
        <v>ŽB</v>
      </c>
      <c r="H191" s="42" t="str">
        <f>Kategorie!H204</f>
        <v>ŽB</v>
      </c>
      <c r="I191" s="52">
        <f>Kategorie!I204</f>
        <v>0.02596064814814815</v>
      </c>
      <c r="J191" s="53">
        <f>Kategorie!J204</f>
        <v>1</v>
      </c>
      <c r="K191" s="38">
        <f>Kategorie!K204</f>
        <v>0.003993945868945869</v>
      </c>
      <c r="L191" s="38">
        <f>I191-$I$158</f>
        <v>0.006909722222222223</v>
      </c>
      <c r="M191" s="54">
        <f>ROUND((L191/K191*1000),0)</f>
        <v>1730</v>
      </c>
    </row>
    <row r="192" spans="1:13" ht="12.75">
      <c r="A192" s="49">
        <f>ROW(C35)</f>
        <v>35</v>
      </c>
      <c r="B192" s="50" t="str">
        <f>Kategorie!B205</f>
        <v>85</v>
      </c>
      <c r="C192" s="51" t="str">
        <f>Kategorie!C205</f>
        <v>Hortová</v>
      </c>
      <c r="D192" s="51" t="str">
        <f>Kategorie!D205</f>
        <v>Michaela</v>
      </c>
      <c r="E192" s="51" t="str">
        <f>Kategorie!E205</f>
        <v>Třeběh</v>
      </c>
      <c r="F192" s="42" t="str">
        <f>Kategorie!F205</f>
        <v>1975</v>
      </c>
      <c r="G192" s="42" t="str">
        <f>Kategorie!G205</f>
        <v>ŽB</v>
      </c>
      <c r="H192" s="42" t="str">
        <f>Kategorie!H205</f>
        <v>ŽB</v>
      </c>
      <c r="I192" s="52">
        <f>Kategorie!I205</f>
        <v>0.026145833333333333</v>
      </c>
      <c r="J192" s="53">
        <f>Kategorie!J205</f>
        <v>1</v>
      </c>
      <c r="K192" s="38">
        <f>Kategorie!K205</f>
        <v>0.004022435897435898</v>
      </c>
      <c r="L192" s="38">
        <f>I192-$I$158</f>
        <v>0.007094907407407407</v>
      </c>
      <c r="M192" s="54">
        <f>ROUND((L192/K192*1000),0)</f>
        <v>1764</v>
      </c>
    </row>
    <row r="193" spans="1:13" ht="12.75">
      <c r="A193" s="49">
        <f>ROW(C36)</f>
        <v>36</v>
      </c>
      <c r="B193" s="50" t="str">
        <f>Kategorie!B177</f>
        <v>194</v>
      </c>
      <c r="C193" s="51" t="str">
        <f>Kategorie!C177</f>
        <v>Hýblová</v>
      </c>
      <c r="D193" s="51" t="str">
        <f>Kategorie!D177</f>
        <v>Monika</v>
      </c>
      <c r="E193" s="51" t="str">
        <f>Kategorie!E177</f>
        <v>Hrušovany Brno</v>
      </c>
      <c r="F193" s="42" t="str">
        <f>Kategorie!F177</f>
        <v>1999</v>
      </c>
      <c r="G193" s="42" t="str">
        <f>Kategorie!G178</f>
        <v>ŽA</v>
      </c>
      <c r="H193" s="42" t="str">
        <f>Kategorie!H178</f>
        <v>ŽA</v>
      </c>
      <c r="I193" s="52">
        <f>Kategorie!I178</f>
        <v>0.02666666666666667</v>
      </c>
      <c r="J193" s="53">
        <f>Kategorie!J178</f>
        <v>6</v>
      </c>
      <c r="K193" s="38">
        <f>Kategorie!K178</f>
        <v>0.0041025641025641026</v>
      </c>
      <c r="L193" s="38">
        <f>I193-$I$158</f>
        <v>0.007615740740740742</v>
      </c>
      <c r="M193" s="54">
        <f>ROUND((L193/K193*1000),0)</f>
        <v>1856</v>
      </c>
    </row>
    <row r="194" spans="1:13" ht="12.75">
      <c r="A194" s="49">
        <f>ROW(C37)</f>
        <v>37</v>
      </c>
      <c r="B194" s="50" t="str">
        <f>Kategorie!B206</f>
        <v>121</v>
      </c>
      <c r="C194" s="51" t="str">
        <f>Kategorie!C206</f>
        <v>Hrubešová</v>
      </c>
      <c r="D194" s="51" t="str">
        <f>Kategorie!D206</f>
        <v>Dita</v>
      </c>
      <c r="E194" s="51" t="str">
        <f>Kategorie!E206</f>
        <v>AK Tišnov</v>
      </c>
      <c r="F194" s="42" t="str">
        <f>Kategorie!F206</f>
        <v>1970</v>
      </c>
      <c r="G194" s="42" t="str">
        <f>Kategorie!G206</f>
        <v>ŽB</v>
      </c>
      <c r="H194" s="42" t="str">
        <f>Kategorie!H206</f>
        <v>ŽB</v>
      </c>
      <c r="I194" s="52">
        <f>Kategorie!I206</f>
        <v>0.026319444444444444</v>
      </c>
      <c r="J194" s="53">
        <f>Kategorie!J206</f>
        <v>1</v>
      </c>
      <c r="K194" s="38">
        <f>Kategorie!K206</f>
        <v>0.004049145299145299</v>
      </c>
      <c r="L194" s="38">
        <f>I194-$I$158</f>
        <v>0.007268518518518518</v>
      </c>
      <c r="M194" s="54">
        <f>ROUND((L194/K194*1000),0)</f>
        <v>1795</v>
      </c>
    </row>
    <row r="195" spans="1:13" ht="12.75">
      <c r="A195" s="49">
        <f>ROW(C38)</f>
        <v>38</v>
      </c>
      <c r="B195" s="50" t="str">
        <f>Kategorie!B178</f>
        <v>32</v>
      </c>
      <c r="C195" s="51" t="str">
        <f>Kategorie!C178</f>
        <v>Pavloušková</v>
      </c>
      <c r="D195" s="51" t="str">
        <f>Kategorie!D178</f>
        <v>Jana</v>
      </c>
      <c r="E195" s="51" t="str">
        <f>Kategorie!E178</f>
        <v>Brno</v>
      </c>
      <c r="F195" s="42" t="str">
        <f>Kategorie!F178</f>
        <v>1983</v>
      </c>
      <c r="G195" s="42" t="str">
        <f>Kategorie!G179</f>
        <v>ŽA</v>
      </c>
      <c r="H195" s="42" t="str">
        <f>Kategorie!H179</f>
        <v>ŽA</v>
      </c>
      <c r="I195" s="52">
        <f>Kategorie!I179</f>
        <v>0.02803240740740741</v>
      </c>
      <c r="J195" s="53">
        <f>Kategorie!J179</f>
        <v>5</v>
      </c>
      <c r="K195" s="38">
        <f>Kategorie!K179</f>
        <v>0.004312678062678063</v>
      </c>
      <c r="L195" s="38">
        <f>I195-$I$158</f>
        <v>0.008981481481481483</v>
      </c>
      <c r="M195" s="54">
        <f>ROUND((L195/K195*1000),0)</f>
        <v>2083</v>
      </c>
    </row>
    <row r="196" spans="1:13" ht="12.75">
      <c r="A196" s="49">
        <f>ROW(C39)</f>
        <v>39</v>
      </c>
      <c r="B196" s="50" t="str">
        <f>Kategorie!B207</f>
        <v>31</v>
      </c>
      <c r="C196" s="51" t="str">
        <f>Kategorie!C207</f>
        <v>Podmelová</v>
      </c>
      <c r="D196" s="51" t="str">
        <f>Kategorie!D207</f>
        <v>Vilma</v>
      </c>
      <c r="E196" s="51" t="str">
        <f>Kategorie!E207</f>
        <v>AC Mor.Slavia</v>
      </c>
      <c r="F196" s="42" t="str">
        <f>Kategorie!F207</f>
        <v>1962</v>
      </c>
      <c r="G196" s="42" t="str">
        <f>Kategorie!G207</f>
        <v>ŽB</v>
      </c>
      <c r="H196" s="42" t="str">
        <f>Kategorie!H207</f>
        <v>ŽB</v>
      </c>
      <c r="I196" s="52">
        <f>Kategorie!I207</f>
        <v>0.02666666666666667</v>
      </c>
      <c r="J196" s="53">
        <f>Kategorie!J207</f>
        <v>1</v>
      </c>
      <c r="K196" s="38">
        <f>Kategorie!K207</f>
        <v>0.0041025641025641026</v>
      </c>
      <c r="L196" s="38">
        <f>I196-$I$158</f>
        <v>0.007615740740740742</v>
      </c>
      <c r="M196" s="54">
        <f>ROUND((L196/K196*1000),0)</f>
        <v>1856</v>
      </c>
    </row>
    <row r="197" spans="1:13" ht="12.75">
      <c r="A197" s="49">
        <f>ROW(C40)</f>
        <v>40</v>
      </c>
      <c r="B197" s="50" t="str">
        <f>Kategorie!B208</f>
        <v>650</v>
      </c>
      <c r="C197" s="51" t="str">
        <f>Kategorie!C208</f>
        <v>Tománková</v>
      </c>
      <c r="D197" s="51" t="str">
        <f>Kategorie!D208</f>
        <v>Stanislava</v>
      </c>
      <c r="E197" s="51" t="str">
        <f>Kategorie!E208</f>
        <v>Brno</v>
      </c>
      <c r="F197" s="42" t="str">
        <f>Kategorie!F208</f>
        <v>1955</v>
      </c>
      <c r="G197" s="42" t="str">
        <f>Kategorie!G208</f>
        <v>ŽB</v>
      </c>
      <c r="H197" s="42" t="str">
        <f>Kategorie!H208</f>
        <v>ŽB</v>
      </c>
      <c r="I197" s="52">
        <f>Kategorie!I208</f>
        <v>0.027546296296296298</v>
      </c>
      <c r="J197" s="53">
        <f>Kategorie!J208</f>
        <v>1</v>
      </c>
      <c r="K197" s="38">
        <f>Kategorie!K208</f>
        <v>0.004237891737891738</v>
      </c>
      <c r="L197" s="38">
        <f>I197-$I$158</f>
        <v>0.008495370370370372</v>
      </c>
      <c r="M197" s="54">
        <f>ROUND((L197/K197*1000),0)</f>
        <v>2005</v>
      </c>
    </row>
    <row r="198" spans="1:13" ht="12.75">
      <c r="A198" s="49">
        <f>ROW(C41)</f>
        <v>41</v>
      </c>
      <c r="B198" s="50" t="str">
        <f>Kategorie!B209</f>
        <v>38</v>
      </c>
      <c r="C198" s="51" t="str">
        <f>Kategorie!C209</f>
        <v>Budinská</v>
      </c>
      <c r="D198" s="51" t="str">
        <f>Kategorie!D209</f>
        <v>Hana</v>
      </c>
      <c r="E198" s="51" t="str">
        <f>Kategorie!E209</f>
        <v>AC Mor.Slavia</v>
      </c>
      <c r="F198" s="42" t="str">
        <f>Kategorie!F209</f>
        <v>1960</v>
      </c>
      <c r="G198" s="42" t="str">
        <f>Kategorie!G209</f>
        <v>ŽB</v>
      </c>
      <c r="H198" s="42" t="str">
        <f>Kategorie!H209</f>
        <v>ŽB</v>
      </c>
      <c r="I198" s="52">
        <f>Kategorie!I209</f>
        <v>0.02767361111111111</v>
      </c>
      <c r="J198" s="53">
        <f>Kategorie!J209</f>
        <v>1</v>
      </c>
      <c r="K198" s="38">
        <f>Kategorie!K209</f>
        <v>0.004257478632478632</v>
      </c>
      <c r="L198" s="38">
        <f>I198-$I$158</f>
        <v>0.008622685185185185</v>
      </c>
      <c r="M198" s="54">
        <f>ROUND((L198/K198*1000),0)</f>
        <v>2025</v>
      </c>
    </row>
    <row r="199" spans="1:13" ht="12.75">
      <c r="A199" s="49">
        <f>ROW(C42)</f>
        <v>42</v>
      </c>
      <c r="B199" s="50" t="str">
        <f>Kategorie!B210</f>
        <v>82</v>
      </c>
      <c r="C199" s="51" t="str">
        <f>Kategorie!C210</f>
        <v>Krejcmková</v>
      </c>
      <c r="D199" s="51" t="str">
        <f>Kategorie!D210</f>
        <v>Kateřina</v>
      </c>
      <c r="E199" s="51" t="str">
        <f>Kategorie!E210</f>
        <v>Sv.Kateřina</v>
      </c>
      <c r="F199" s="42" t="str">
        <f>Kategorie!F210</f>
        <v>1972</v>
      </c>
      <c r="G199" s="42" t="str">
        <f>Kategorie!G210</f>
        <v>ŽB</v>
      </c>
      <c r="H199" s="42" t="str">
        <f>Kategorie!H210</f>
        <v>ŽB</v>
      </c>
      <c r="I199" s="52">
        <f>Kategorie!I210</f>
        <v>0.027858796296296295</v>
      </c>
      <c r="J199" s="53">
        <f>Kategorie!J210</f>
        <v>1</v>
      </c>
      <c r="K199" s="38">
        <f>Kategorie!K210</f>
        <v>0.004285968660968661</v>
      </c>
      <c r="L199" s="38">
        <f>I199-$I$158</f>
        <v>0.008807870370370369</v>
      </c>
      <c r="M199" s="54">
        <f>ROUND((L199/K199*1000),0)</f>
        <v>2055</v>
      </c>
    </row>
    <row r="200" spans="1:13" ht="12.75">
      <c r="A200" s="49">
        <f>ROW(C43)</f>
        <v>43</v>
      </c>
      <c r="B200" s="50" t="str">
        <f>Kategorie!B179</f>
        <v>153</v>
      </c>
      <c r="C200" s="51" t="str">
        <f>Kategorie!C179</f>
        <v>Mráčková</v>
      </c>
      <c r="D200" s="51" t="str">
        <f>Kategorie!D179</f>
        <v>Adéla</v>
      </c>
      <c r="E200" s="51" t="str">
        <f>Kategorie!E179</f>
        <v>nezařazen</v>
      </c>
      <c r="F200" s="42" t="str">
        <f>Kategorie!F179</f>
        <v>1986</v>
      </c>
      <c r="G200" s="42" t="str">
        <f>Kategorie!G180</f>
        <v>ŽA</v>
      </c>
      <c r="H200" s="42" t="str">
        <f>Kategorie!H180</f>
        <v>ŽA</v>
      </c>
      <c r="I200" s="52">
        <f>Kategorie!I180</f>
        <v>0.028703703703703703</v>
      </c>
      <c r="J200" s="53">
        <f>Kategorie!J180</f>
        <v>4</v>
      </c>
      <c r="K200" s="38">
        <f>Kategorie!K180</f>
        <v>0.004415954415954416</v>
      </c>
      <c r="L200" s="38">
        <f>I200-$I$158</f>
        <v>0.009652777777777777</v>
      </c>
      <c r="M200" s="54">
        <f>ROUND((L200/K200*1000),0)</f>
        <v>2186</v>
      </c>
    </row>
    <row r="201" spans="1:13" ht="12.75">
      <c r="A201" s="49">
        <f>ROW(C44)</f>
        <v>44</v>
      </c>
      <c r="B201" s="50" t="str">
        <f>Kategorie!B211</f>
        <v>195</v>
      </c>
      <c r="C201" s="51" t="str">
        <f>Kategorie!C211</f>
        <v>Obrátilová</v>
      </c>
      <c r="D201" s="51" t="str">
        <f>Kategorie!D211</f>
        <v>Naďa</v>
      </c>
      <c r="E201" s="51" t="str">
        <f>Kategorie!E211</f>
        <v>KOB Moira</v>
      </c>
      <c r="F201" s="42" t="str">
        <f>Kategorie!F211</f>
        <v>1966</v>
      </c>
      <c r="G201" s="42" t="str">
        <f>Kategorie!G211</f>
        <v>ŽB</v>
      </c>
      <c r="H201" s="42" t="str">
        <f>Kategorie!H211</f>
        <v>ŽB</v>
      </c>
      <c r="I201" s="52">
        <f>Kategorie!I211</f>
        <v>0.028125</v>
      </c>
      <c r="J201" s="53">
        <f>Kategorie!J211</f>
        <v>1</v>
      </c>
      <c r="K201" s="38">
        <f>Kategorie!K211</f>
        <v>0.004326923076923077</v>
      </c>
      <c r="L201" s="38">
        <f>I201-$I$158</f>
        <v>0.009074074074074075</v>
      </c>
      <c r="M201" s="54">
        <f>ROUND((L201/K201*1000),0)</f>
        <v>2097</v>
      </c>
    </row>
    <row r="202" spans="1:13" ht="12.75">
      <c r="A202" s="49">
        <f>ROW(C45)</f>
        <v>45</v>
      </c>
      <c r="B202" s="50" t="str">
        <f>Kategorie!B212</f>
        <v>60</v>
      </c>
      <c r="C202" s="51" t="str">
        <f>Kategorie!C212</f>
        <v>Kociánová</v>
      </c>
      <c r="D202" s="51" t="str">
        <f>Kategorie!D212</f>
        <v>Marie</v>
      </c>
      <c r="E202" s="51" t="str">
        <f>Kategorie!E212</f>
        <v>nezařazen</v>
      </c>
      <c r="F202" s="42" t="str">
        <f>Kategorie!F212</f>
        <v>1946</v>
      </c>
      <c r="G202" s="42" t="str">
        <f>Kategorie!G212</f>
        <v>ŽB</v>
      </c>
      <c r="H202" s="42" t="str">
        <f>Kategorie!H212</f>
        <v>ŽB</v>
      </c>
      <c r="I202" s="52">
        <f>Kategorie!I212</f>
        <v>0.02820601851851852</v>
      </c>
      <c r="J202" s="53">
        <f>Kategorie!J212</f>
        <v>1</v>
      </c>
      <c r="K202" s="38">
        <f>Kategorie!K212</f>
        <v>0.004339387464387464</v>
      </c>
      <c r="L202" s="38">
        <f>I202-$I$158</f>
        <v>0.009155092592592593</v>
      </c>
      <c r="M202" s="54">
        <f>ROUND((L202/K202*1000),0)</f>
        <v>2110</v>
      </c>
    </row>
    <row r="203" spans="1:13" ht="12.75">
      <c r="A203" s="49">
        <f>ROW(C46)</f>
        <v>46</v>
      </c>
      <c r="B203" s="50" t="str">
        <f>Kategorie!B180</f>
        <v>36</v>
      </c>
      <c r="C203" s="51" t="str">
        <f>Kategorie!C180</f>
        <v>Steinerová</v>
      </c>
      <c r="D203" s="51" t="str">
        <f>Kategorie!D180</f>
        <v>Klára</v>
      </c>
      <c r="E203" s="51" t="str">
        <f>Kategorie!E180</f>
        <v>Brno</v>
      </c>
      <c r="F203" s="42" t="str">
        <f>Kategorie!F180</f>
        <v>1993</v>
      </c>
      <c r="G203" s="42" t="str">
        <f>Kategorie!G181</f>
        <v>ŽA</v>
      </c>
      <c r="H203" s="42" t="str">
        <f>Kategorie!H181</f>
        <v>ŽA</v>
      </c>
      <c r="I203" s="52">
        <f>Kategorie!I181</f>
        <v>0.02872685185185185</v>
      </c>
      <c r="J203" s="53">
        <f>Kategorie!J181</f>
        <v>3</v>
      </c>
      <c r="K203" s="38">
        <f>Kategorie!K181</f>
        <v>0.004419515669515669</v>
      </c>
      <c r="L203" s="38">
        <f>I203-$I$158</f>
        <v>0.009675925925925925</v>
      </c>
      <c r="M203" s="54">
        <f>ROUND((L203/K203*1000),0)</f>
        <v>2189</v>
      </c>
    </row>
    <row r="204" spans="1:13" ht="12.75">
      <c r="A204" s="49">
        <f>ROW(C47)</f>
        <v>47</v>
      </c>
      <c r="B204" s="50" t="str">
        <f>Kategorie!B181</f>
        <v>58</v>
      </c>
      <c r="C204" s="51" t="str">
        <f>Kategorie!C181</f>
        <v>Janků</v>
      </c>
      <c r="D204" s="51" t="str">
        <f>Kategorie!D181</f>
        <v>Kateřina</v>
      </c>
      <c r="E204" s="51" t="str">
        <f>Kategorie!E181</f>
        <v>nezařazen</v>
      </c>
      <c r="F204" s="42" t="str">
        <f>Kategorie!F181</f>
        <v>1987</v>
      </c>
      <c r="G204" s="42" t="str">
        <f>Kategorie!G182</f>
        <v>ŽA</v>
      </c>
      <c r="H204" s="42" t="str">
        <f>Kategorie!H182</f>
        <v>ŽA</v>
      </c>
      <c r="I204" s="52">
        <f>Kategorie!I182</f>
        <v>0.03329861111111111</v>
      </c>
      <c r="J204" s="53">
        <f>Kategorie!J182</f>
        <v>2</v>
      </c>
      <c r="K204" s="38">
        <f>Kategorie!K182</f>
        <v>0.005122863247863248</v>
      </c>
      <c r="L204" s="38">
        <f>I204-$I$158</f>
        <v>0.014247685185185186</v>
      </c>
      <c r="M204" s="54">
        <f>ROUND((L204/K204*1000),0)</f>
        <v>2781</v>
      </c>
    </row>
    <row r="205" spans="1:13" ht="12.75">
      <c r="A205" s="49">
        <f>ROW(C48)</f>
        <v>48</v>
      </c>
      <c r="B205" s="50" t="str">
        <f>Kategorie!B213</f>
        <v>720</v>
      </c>
      <c r="C205" s="51" t="str">
        <f>Kategorie!C213</f>
        <v>Cupalová</v>
      </c>
      <c r="D205" s="51" t="str">
        <f>Kategorie!D213</f>
        <v>Eva</v>
      </c>
      <c r="E205" s="51" t="str">
        <f>Kategorie!E213</f>
        <v>SK Bučovice</v>
      </c>
      <c r="F205" s="42" t="str">
        <f>Kategorie!F213</f>
        <v>1947</v>
      </c>
      <c r="G205" s="42" t="str">
        <f>Kategorie!G213</f>
        <v>ŽB</v>
      </c>
      <c r="H205" s="42" t="str">
        <f>Kategorie!H213</f>
        <v>ŽB</v>
      </c>
      <c r="I205" s="52">
        <f>Kategorie!I213</f>
        <v>0.031261574074074074</v>
      </c>
      <c r="J205" s="53">
        <f>Kategorie!J213</f>
        <v>1</v>
      </c>
      <c r="K205" s="38">
        <f>Kategorie!K213</f>
        <v>0.004809472934472934</v>
      </c>
      <c r="L205" s="38">
        <f>I205-$I$158</f>
        <v>0.012210648148148148</v>
      </c>
      <c r="M205" s="54">
        <f>ROUND((L205/K205*1000),0)</f>
        <v>2539</v>
      </c>
    </row>
    <row r="206" spans="1:13" ht="12.75">
      <c r="A206" s="49">
        <f>ROW(C49)</f>
        <v>49</v>
      </c>
      <c r="B206" s="50" t="str">
        <f>Kategorie!B214</f>
        <v>100</v>
      </c>
      <c r="C206" s="51" t="str">
        <f>Kategorie!C214</f>
        <v>Holíková</v>
      </c>
      <c r="D206" s="51" t="str">
        <f>Kategorie!D214</f>
        <v>Ida</v>
      </c>
      <c r="E206" s="51" t="str">
        <f>Kategorie!E214</f>
        <v>Znojem.Běhání</v>
      </c>
      <c r="F206" s="42" t="str">
        <f>Kategorie!F214</f>
        <v>1964</v>
      </c>
      <c r="G206" s="42" t="str">
        <f>Kategorie!G214</f>
        <v>ŽB</v>
      </c>
      <c r="H206" s="42" t="str">
        <f>Kategorie!H214</f>
        <v>ŽB</v>
      </c>
      <c r="I206" s="52">
        <f>Kategorie!I214</f>
        <v>0.03128472222222222</v>
      </c>
      <c r="J206" s="53">
        <f>Kategorie!J214</f>
        <v>1</v>
      </c>
      <c r="K206" s="38">
        <f>Kategorie!K214</f>
        <v>0.004813034188034188</v>
      </c>
      <c r="L206" s="38">
        <f>I206-$I$158</f>
        <v>0.012233796296296295</v>
      </c>
      <c r="M206" s="54">
        <f>ROUND((L206/K206*1000),0)</f>
        <v>2542</v>
      </c>
    </row>
    <row r="207" spans="1:13" ht="12.75">
      <c r="A207" s="49">
        <f>ROW(C50)</f>
        <v>50</v>
      </c>
      <c r="B207" s="50" t="str">
        <f>Kategorie!B182</f>
        <v>176</v>
      </c>
      <c r="C207" s="51" t="str">
        <f>Kategorie!C182</f>
        <v>Maléřová</v>
      </c>
      <c r="D207" s="51" t="str">
        <f>Kategorie!D182</f>
        <v>Magdaléna</v>
      </c>
      <c r="E207" s="51" t="str">
        <f>Kategorie!E182</f>
        <v>Studenka</v>
      </c>
      <c r="F207" s="42" t="str">
        <f>Kategorie!F182</f>
        <v>1991</v>
      </c>
      <c r="G207" s="42" t="str">
        <f>Kategorie!G183</f>
        <v>ŽA</v>
      </c>
      <c r="H207" s="42" t="str">
        <f>Kategorie!H183</f>
        <v>ŽA</v>
      </c>
      <c r="I207" s="52">
        <f>Kategorie!I183</f>
        <v>0.03991898148148148</v>
      </c>
      <c r="J207" s="53">
        <f>Kategorie!J183</f>
        <v>1</v>
      </c>
      <c r="K207" s="38">
        <f>Kategorie!K183</f>
        <v>0.006141381766381766</v>
      </c>
      <c r="L207" s="38">
        <f>I207-$I$158</f>
        <v>0.020868055555555553</v>
      </c>
      <c r="M207" s="54">
        <f>ROUND((L207/K207*1000),0)</f>
        <v>3398</v>
      </c>
    </row>
    <row r="208" spans="1:13" ht="12.75">
      <c r="A208" s="49">
        <f>ROW(C51)</f>
        <v>51</v>
      </c>
      <c r="B208" s="50" t="str">
        <f>Kategorie!B183</f>
        <v>175</v>
      </c>
      <c r="C208" s="51" t="str">
        <f>Kategorie!C183</f>
        <v>Kraus</v>
      </c>
      <c r="D208" s="51" t="str">
        <f>Kategorie!D183</f>
        <v>Jeniffer</v>
      </c>
      <c r="E208" s="51" t="str">
        <f>Kategorie!E183</f>
        <v>LAC Harlekin</v>
      </c>
      <c r="F208" s="42" t="str">
        <f>Kategorie!F183</f>
        <v>1985</v>
      </c>
      <c r="G208" s="42" t="str">
        <f>Kategorie!G183</f>
        <v>ŽA</v>
      </c>
      <c r="H208" s="42" t="str">
        <f>Kategorie!H183</f>
        <v>ŽA</v>
      </c>
      <c r="I208" s="52">
        <f>Kategorie!I183</f>
        <v>0.03991898148148148</v>
      </c>
      <c r="J208" s="42">
        <f>Kategorie!J183</f>
        <v>1</v>
      </c>
      <c r="K208" s="42">
        <f>Kategorie!K183</f>
        <v>0.006141381766381766</v>
      </c>
      <c r="L208" s="38">
        <f>I208-$I$158</f>
        <v>0.020868055555555553</v>
      </c>
      <c r="M208" s="54">
        <f>ROUND((L208/K208*1000),0)</f>
        <v>3398</v>
      </c>
    </row>
    <row r="209" spans="1:13" ht="12.75">
      <c r="A209" s="49">
        <f>ROW(C52)</f>
        <v>52</v>
      </c>
      <c r="B209" s="50" t="str">
        <f>Kategorie!B215</f>
        <v>31</v>
      </c>
      <c r="C209" s="51" t="str">
        <f>Kategorie!C215</f>
        <v>Floriánová</v>
      </c>
      <c r="D209" s="51" t="str">
        <f>Kategorie!D215</f>
        <v>Veronika</v>
      </c>
      <c r="E209" s="51" t="str">
        <f>Kategorie!E215</f>
        <v>AP Brno</v>
      </c>
      <c r="F209" s="42" t="str">
        <f>Kategorie!F215</f>
        <v>1973</v>
      </c>
      <c r="G209" s="42" t="str">
        <f>Kategorie!G215</f>
        <v>ŽB</v>
      </c>
      <c r="H209" s="42" t="str">
        <f>Kategorie!H215</f>
        <v>ŽB</v>
      </c>
      <c r="I209" s="52" t="str">
        <f>Kategorie!I215</f>
        <v>DNF</v>
      </c>
      <c r="J209" s="53" t="str">
        <f>Kategorie!J215</f>
        <v>-</v>
      </c>
      <c r="K209" s="44" t="str">
        <f>Kategorie!K215</f>
        <v>DNF</v>
      </c>
      <c r="L209" s="44" t="s">
        <v>253</v>
      </c>
      <c r="M209" s="56" t="s">
        <v>252</v>
      </c>
    </row>
    <row r="210" spans="1:13" ht="12.75">
      <c r="A210" s="49">
        <f>ROW(C53)</f>
        <v>53</v>
      </c>
      <c r="B210" s="50" t="str">
        <f>Kategorie!B216</f>
        <v>34</v>
      </c>
      <c r="C210" s="51" t="str">
        <f>Kategorie!C216</f>
        <v>Koubkova</v>
      </c>
      <c r="D210" s="51" t="str">
        <f>Kategorie!D216</f>
        <v>Martina</v>
      </c>
      <c r="E210" s="51" t="str">
        <f>Kategorie!E216</f>
        <v>RWE</v>
      </c>
      <c r="F210" s="42" t="str">
        <f>Kategorie!F216</f>
        <v>1979</v>
      </c>
      <c r="G210" s="42" t="str">
        <f>Kategorie!G216</f>
        <v>ŽB</v>
      </c>
      <c r="H210" s="42" t="str">
        <f>Kategorie!H216</f>
        <v>ŽB</v>
      </c>
      <c r="I210" s="52" t="str">
        <f>Kategorie!I216</f>
        <v>DNF</v>
      </c>
      <c r="J210" s="53" t="str">
        <f>Kategorie!J216</f>
        <v>-</v>
      </c>
      <c r="K210" s="44" t="str">
        <f>Kategorie!K216</f>
        <v>DNF</v>
      </c>
      <c r="L210" s="44" t="s">
        <v>253</v>
      </c>
      <c r="M210" s="56" t="s">
        <v>252</v>
      </c>
    </row>
  </sheetData>
  <sheetProtection selectLockedCells="1" selectUnlockedCells="1"/>
  <printOptions/>
  <pageMargins left="1.648611111111111" right="0.5465277777777777" top="0.9840277777777777" bottom="0.9840277777777777" header="0.5118055555555555" footer="0.5118055555555555"/>
  <pageSetup horizontalDpi="300" verticalDpi="300" orientation="portrait" paperSize="9" scale="56"/>
  <rowBreaks count="2" manualBreakCount="2">
    <brk id="70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view="pageBreakPreview" zoomScaleNormal="90" zoomScaleSheetLayoutView="10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223" sqref="C223"/>
    </sheetView>
  </sheetViews>
  <sheetFormatPr defaultColWidth="12.00390625" defaultRowHeight="12.75"/>
  <cols>
    <col min="1" max="1" width="8.125" style="0" customWidth="1"/>
    <col min="2" max="2" width="17.25390625" style="0" customWidth="1"/>
    <col min="3" max="3" width="11.625" style="0" customWidth="1"/>
    <col min="4" max="4" width="27.125" style="0" customWidth="1"/>
    <col min="5" max="5" width="7.00390625" style="0" customWidth="1"/>
    <col min="6" max="16384" width="11.625" style="0" customWidth="1"/>
  </cols>
  <sheetData>
    <row r="1" spans="1:5" ht="12.75">
      <c r="A1" s="6" t="str">
        <f>'Absol.poř.'!A1</f>
        <v>5.z. ZBP – 20.12.2014  „Předvánoční běh pod Pálavou“</v>
      </c>
      <c r="B1" s="8"/>
      <c r="C1" s="8"/>
      <c r="D1" s="8"/>
      <c r="E1" s="57"/>
    </row>
    <row r="2" spans="1:5" ht="12.75">
      <c r="A2" s="12" t="s">
        <v>687</v>
      </c>
      <c r="B2" s="14"/>
      <c r="C2" s="14"/>
      <c r="D2" s="14"/>
      <c r="E2" s="58"/>
    </row>
    <row r="3" spans="1:5" ht="12.75">
      <c r="A3" s="19" t="str">
        <f>'Absol.poř.'!B3</f>
        <v>St. číslo</v>
      </c>
      <c r="B3" s="20" t="str">
        <f>'Absol.poř.'!C3</f>
        <v>Příjmení</v>
      </c>
      <c r="C3" s="20" t="str">
        <f>'Absol.poř.'!D3</f>
        <v>Jméno</v>
      </c>
      <c r="D3" s="20" t="str">
        <f>'Absol.poř.'!E3</f>
        <v>Klub</v>
      </c>
      <c r="E3" s="19" t="str">
        <f>'Absol.poř.'!F3</f>
        <v>RN</v>
      </c>
    </row>
    <row r="4" spans="1:5" ht="12.75">
      <c r="A4" s="59" t="str">
        <f>Kategorie!B20</f>
        <v>1</v>
      </c>
      <c r="B4" s="60" t="str">
        <f>Kategorie!C20</f>
        <v>Pohanka</v>
      </c>
      <c r="C4" s="60" t="str">
        <f>Kategorie!D20</f>
        <v>Libor</v>
      </c>
      <c r="D4" s="60" t="str">
        <f>Kategorie!E20</f>
        <v>ZAF vel.s.V.P</v>
      </c>
      <c r="E4" s="61" t="str">
        <f>Kategorie!F20</f>
        <v>1978</v>
      </c>
    </row>
    <row r="5" spans="1:5" ht="12.75">
      <c r="A5" s="59" t="str">
        <f>Kategorie!B37</f>
        <v>10</v>
      </c>
      <c r="B5" s="60" t="str">
        <f>Kategorie!C37</f>
        <v>Vávra</v>
      </c>
      <c r="C5" s="60" t="str">
        <f>Kategorie!D37</f>
        <v>Václav</v>
      </c>
      <c r="D5" s="60" t="str">
        <f>Kategorie!E37</f>
        <v>ŠAK Židlochvice</v>
      </c>
      <c r="E5" s="61" t="str">
        <f>Kategorie!F37</f>
        <v>1998</v>
      </c>
    </row>
    <row r="6" spans="1:5" ht="12.75">
      <c r="A6" s="59" t="str">
        <f>Kategorie!B214</f>
        <v>100</v>
      </c>
      <c r="B6" s="60" t="str">
        <f>Kategorie!C214</f>
        <v>Holíková</v>
      </c>
      <c r="C6" s="60" t="str">
        <f>Kategorie!D214</f>
        <v>Ida</v>
      </c>
      <c r="D6" s="60" t="str">
        <f>Kategorie!E214</f>
        <v>Znojem.Běhání</v>
      </c>
      <c r="E6" s="61" t="str">
        <f>Kategorie!F214</f>
        <v>1964</v>
      </c>
    </row>
    <row r="7" spans="1:5" ht="12.75">
      <c r="A7" s="59" t="str">
        <f>Kategorie!B123</f>
        <v>101</v>
      </c>
      <c r="B7" s="60" t="str">
        <f>Kategorie!C123</f>
        <v>Kunc</v>
      </c>
      <c r="C7" s="60" t="str">
        <f>Kategorie!D123</f>
        <v>Josef</v>
      </c>
      <c r="D7" s="60" t="str">
        <f>Kategorie!E123</f>
        <v>LRS Vyškov</v>
      </c>
      <c r="E7" s="61" t="str">
        <f>Kategorie!F123</f>
        <v>1960</v>
      </c>
    </row>
    <row r="8" spans="1:5" ht="12.75">
      <c r="A8" s="59" t="str">
        <f>Kategorie!B72</f>
        <v>102</v>
      </c>
      <c r="B8" s="60" t="str">
        <f>Kategorie!C72</f>
        <v>Procházka</v>
      </c>
      <c r="C8" s="60" t="str">
        <f>Kategorie!D72</f>
        <v>Tomáš</v>
      </c>
      <c r="D8" s="60" t="str">
        <f>Kategorie!E72</f>
        <v>nezařazen</v>
      </c>
      <c r="E8" s="61" t="str">
        <f>Kategorie!F72</f>
        <v>1975</v>
      </c>
    </row>
    <row r="9" spans="1:5" ht="12.75">
      <c r="A9" s="59" t="str">
        <f>Kategorie!B153</f>
        <v>103</v>
      </c>
      <c r="B9" s="60" t="str">
        <f>Kategorie!C153</f>
        <v>Kříž</v>
      </c>
      <c r="C9" s="60" t="str">
        <f>Kategorie!D153</f>
        <v>Jiří</v>
      </c>
      <c r="D9" s="60" t="str">
        <f>Kategorie!E153</f>
        <v>Balck Ice</v>
      </c>
      <c r="E9" s="61" t="str">
        <f>Kategorie!F153</f>
        <v>1953</v>
      </c>
    </row>
    <row r="10" spans="1:5" ht="12.75">
      <c r="A10" s="59" t="str">
        <f>Kategorie!B98</f>
        <v>104</v>
      </c>
      <c r="B10" s="60" t="str">
        <f>Kategorie!C98</f>
        <v>Vačkař</v>
      </c>
      <c r="C10" s="60" t="str">
        <f>Kategorie!D98</f>
        <v>Rostislav</v>
      </c>
      <c r="D10" s="60" t="str">
        <f>Kategorie!E98</f>
        <v>Katastrofa BV</v>
      </c>
      <c r="E10" s="61" t="str">
        <f>Kategorie!F98</f>
        <v>1974</v>
      </c>
    </row>
    <row r="11" spans="1:5" ht="12.75">
      <c r="A11" s="59" t="str">
        <f>Kategorie!B15</f>
        <v>105</v>
      </c>
      <c r="B11" s="60" t="str">
        <f>Kategorie!C15</f>
        <v>Vintrlík</v>
      </c>
      <c r="C11" s="60" t="str">
        <f>Kategorie!D15</f>
        <v>Martin</v>
      </c>
      <c r="D11" s="60" t="str">
        <f>Kategorie!E15</f>
        <v>Křepice</v>
      </c>
      <c r="E11" s="61" t="str">
        <f>Kategorie!F15</f>
        <v>1977</v>
      </c>
    </row>
    <row r="12" spans="1:5" ht="12.75">
      <c r="A12" s="59" t="str">
        <f>Kategorie!B105</f>
        <v>107</v>
      </c>
      <c r="B12" s="60" t="str">
        <f>Kategorie!C105</f>
        <v>Matějek</v>
      </c>
      <c r="C12" s="60" t="str">
        <f>Kategorie!D105</f>
        <v>Jaromír</v>
      </c>
      <c r="D12" s="60" t="str">
        <f>Kategorie!E105</f>
        <v>STS Třeběh</v>
      </c>
      <c r="E12" s="61" t="str">
        <f>Kategorie!F105</f>
        <v>1971</v>
      </c>
    </row>
    <row r="13" spans="1:5" ht="12.75">
      <c r="A13" s="59" t="str">
        <f>Kategorie!B154</f>
        <v>108</v>
      </c>
      <c r="B13" s="60" t="str">
        <f>Kategorie!C154</f>
        <v>Kubíček</v>
      </c>
      <c r="C13" s="60" t="str">
        <f>Kategorie!D154</f>
        <v>František</v>
      </c>
      <c r="D13" s="60" t="str">
        <f>Kategorie!E154</f>
        <v>Relax DEPO</v>
      </c>
      <c r="E13" s="61" t="str">
        <f>Kategorie!F154</f>
        <v>1946</v>
      </c>
    </row>
    <row r="14" spans="1:5" ht="12.75">
      <c r="A14" s="59" t="str">
        <f>Kategorie!B90</f>
        <v>109</v>
      </c>
      <c r="B14" s="60" t="str">
        <f>Kategorie!C90</f>
        <v>Dragoun</v>
      </c>
      <c r="C14" s="60" t="str">
        <f>Kategorie!D90</f>
        <v>Daniel</v>
      </c>
      <c r="D14" s="60" t="str">
        <f>Kategorie!E90</f>
        <v>Fides Brno</v>
      </c>
      <c r="E14" s="61" t="str">
        <f>Kategorie!F90</f>
        <v>1967</v>
      </c>
    </row>
    <row r="15" spans="1:5" ht="12.75">
      <c r="A15" s="59" t="str">
        <f>Kategorie!B43</f>
        <v>110</v>
      </c>
      <c r="B15" s="60" t="str">
        <f>Kategorie!C43</f>
        <v>Michlovský</v>
      </c>
      <c r="C15" s="60" t="str">
        <f>Kategorie!D43</f>
        <v>Jiří</v>
      </c>
      <c r="D15" s="60" t="str">
        <f>Kategorie!E43</f>
        <v>AK Perná</v>
      </c>
      <c r="E15" s="61" t="str">
        <f>Kategorie!F43</f>
        <v>1988</v>
      </c>
    </row>
    <row r="16" spans="1:5" ht="12.75">
      <c r="A16" s="59" t="str">
        <f>Kategorie!B197</f>
        <v>111</v>
      </c>
      <c r="B16" s="60" t="str">
        <f>Kategorie!C197</f>
        <v>Obrdlíková</v>
      </c>
      <c r="C16" s="60" t="str">
        <f>Kategorie!D197</f>
        <v>Jolana</v>
      </c>
      <c r="D16" s="60" t="str">
        <f>Kategorie!E197</f>
        <v>Ac Mor.Slavia</v>
      </c>
      <c r="E16" s="61" t="str">
        <f>Kategorie!F197</f>
        <v>1978</v>
      </c>
    </row>
    <row r="17" spans="1:5" ht="12.75">
      <c r="A17" s="59" t="str">
        <f>Kategorie!B196</f>
        <v>1111</v>
      </c>
      <c r="B17" s="60" t="str">
        <f>Kategorie!C196</f>
        <v>Dokoupilová</v>
      </c>
      <c r="C17" s="60" t="str">
        <f>Kategorie!D196</f>
        <v>Markéta</v>
      </c>
      <c r="D17" s="60" t="str">
        <f>Kategorie!E196</f>
        <v>nezařazen</v>
      </c>
      <c r="E17" s="61" t="str">
        <f>Kategorie!F196</f>
        <v>1977</v>
      </c>
    </row>
    <row r="18" spans="1:5" ht="12.75">
      <c r="A18" s="59" t="str">
        <f>Kategorie!B143</f>
        <v>1115</v>
      </c>
      <c r="B18" s="60" t="str">
        <f>Kategorie!C143</f>
        <v>Rötzer</v>
      </c>
      <c r="C18" s="60" t="str">
        <f>Kategorie!D143</f>
        <v>Karl</v>
      </c>
      <c r="D18" s="60" t="str">
        <f>Kategorie!E143</f>
        <v>KFC-Kleinenberg</v>
      </c>
      <c r="E18" s="61" t="str">
        <f>Kategorie!F143</f>
        <v>1962</v>
      </c>
    </row>
    <row r="19" spans="1:5" ht="12.75">
      <c r="A19" s="59" t="str">
        <f>Kategorie!B38</f>
        <v>112</v>
      </c>
      <c r="B19" s="60" t="str">
        <f>Kategorie!C38</f>
        <v>Motyčka</v>
      </c>
      <c r="C19" s="60" t="str">
        <f>Kategorie!D38</f>
        <v>Jaromír</v>
      </c>
      <c r="D19" s="60" t="str">
        <f>Kategorie!E38</f>
        <v>Kuřim</v>
      </c>
      <c r="E19" s="61" t="str">
        <f>Kategorie!F38</f>
        <v>1996</v>
      </c>
    </row>
    <row r="20" spans="1:5" ht="12.75">
      <c r="A20" s="59" t="str">
        <f>Kategorie!B53</f>
        <v>1122</v>
      </c>
      <c r="B20" s="60" t="str">
        <f>Kategorie!C53</f>
        <v>Dokoupil</v>
      </c>
      <c r="C20" s="60" t="str">
        <f>Kategorie!D53</f>
        <v>Petr</v>
      </c>
      <c r="D20" s="60" t="str">
        <f>Kategorie!E53</f>
        <v>nezařazen</v>
      </c>
      <c r="E20" s="61" t="str">
        <f>Kategorie!F53</f>
        <v>1977</v>
      </c>
    </row>
    <row r="21" spans="1:5" ht="12.75">
      <c r="A21" s="59" t="str">
        <f>Kategorie!B66</f>
        <v>1129</v>
      </c>
      <c r="B21" s="60" t="str">
        <f>Kategorie!C66</f>
        <v>Rýza</v>
      </c>
      <c r="C21" s="60" t="str">
        <f>Kategorie!D66</f>
        <v>Tomáš</v>
      </c>
      <c r="D21" s="60" t="str">
        <f>Kategorie!E66</f>
        <v>nezařazen</v>
      </c>
      <c r="E21" s="61" t="str">
        <f>Kategorie!F66</f>
        <v>1977</v>
      </c>
    </row>
    <row r="22" spans="1:5" ht="12.75">
      <c r="A22" s="59" t="str">
        <f>Kategorie!B9</f>
        <v>113</v>
      </c>
      <c r="B22" s="60" t="str">
        <f>Kategorie!C9</f>
        <v>Lisák</v>
      </c>
      <c r="C22" s="60" t="str">
        <f>Kategorie!D9</f>
        <v>Vlastimil</v>
      </c>
      <c r="D22" s="60" t="str">
        <f>Kategorie!E9</f>
        <v>Mikulov</v>
      </c>
      <c r="E22" s="61" t="str">
        <f>Kategorie!F9</f>
        <v>1986</v>
      </c>
    </row>
    <row r="23" spans="1:5" ht="12.75">
      <c r="A23" s="59" t="str">
        <f>Kategorie!B57</f>
        <v>1136</v>
      </c>
      <c r="B23" s="60" t="str">
        <f>Kategorie!C57</f>
        <v>Leisser</v>
      </c>
      <c r="C23" s="60" t="str">
        <f>Kategorie!D57</f>
        <v>Martin</v>
      </c>
      <c r="D23" s="60" t="str">
        <f>Kategorie!E57</f>
        <v>LAC Harlekin</v>
      </c>
      <c r="E23" s="61" t="str">
        <f>Kategorie!F57</f>
        <v>1975</v>
      </c>
    </row>
    <row r="24" spans="1:5" ht="12.75">
      <c r="A24" s="59" t="str">
        <f>Kategorie!B119</f>
        <v>114</v>
      </c>
      <c r="B24" s="60" t="str">
        <f>Kategorie!C119</f>
        <v>Suchý</v>
      </c>
      <c r="C24" s="60" t="str">
        <f>Kategorie!D119</f>
        <v>Karel</v>
      </c>
      <c r="D24" s="60" t="str">
        <f>Kategorie!E119</f>
        <v>nezařazen</v>
      </c>
      <c r="E24" s="61" t="str">
        <f>Kategorie!F119</f>
        <v>1956</v>
      </c>
    </row>
    <row r="25" spans="1:5" ht="12.75">
      <c r="A25" s="59" t="str">
        <f>Kategorie!B172</f>
        <v>1143</v>
      </c>
      <c r="B25" s="60" t="str">
        <f>Kategorie!C172</f>
        <v>Crháková</v>
      </c>
      <c r="C25" s="60" t="str">
        <f>Kategorie!D172</f>
        <v>Eva</v>
      </c>
      <c r="D25" s="60" t="str">
        <f>Kategorie!E172</f>
        <v>J-Elita</v>
      </c>
      <c r="E25" s="61" t="str">
        <f>Kategorie!F172</f>
        <v>1989</v>
      </c>
    </row>
    <row r="26" spans="1:5" ht="12.75">
      <c r="A26" s="59" t="str">
        <f>Kategorie!B28</f>
        <v>115</v>
      </c>
      <c r="B26" s="60" t="str">
        <f>Kategorie!C28</f>
        <v>Fritscher</v>
      </c>
      <c r="C26" s="60" t="str">
        <f>Kategorie!D28</f>
        <v>Adam</v>
      </c>
      <c r="D26" s="60" t="str">
        <f>Kategorie!E28</f>
        <v>TJ Liga Olomouc</v>
      </c>
      <c r="E26" s="61" t="str">
        <f>Kategorie!F28</f>
        <v>1975</v>
      </c>
    </row>
    <row r="27" spans="1:5" ht="12.75">
      <c r="A27" s="59" t="str">
        <f>Kategorie!B169</f>
        <v>116</v>
      </c>
      <c r="B27" s="60" t="str">
        <f>Kategorie!C169</f>
        <v>Dřímalová</v>
      </c>
      <c r="C27" s="60" t="str">
        <f>Kategorie!D169</f>
        <v>Martina</v>
      </c>
      <c r="D27" s="60" t="str">
        <f>Kategorie!E169</f>
        <v>TJ Liga 100</v>
      </c>
      <c r="E27" s="61" t="str">
        <f>Kategorie!F169</f>
        <v>1989</v>
      </c>
    </row>
    <row r="28" spans="1:5" ht="12.75">
      <c r="A28" s="59" t="str">
        <f>Kategorie!B169</f>
        <v>116</v>
      </c>
      <c r="B28" s="60" t="str">
        <f>Kategorie!C169</f>
        <v>Dřímalová</v>
      </c>
      <c r="C28" s="60" t="str">
        <f>Kategorie!D169</f>
        <v>Martina</v>
      </c>
      <c r="D28" s="60" t="str">
        <f>Kategorie!E169</f>
        <v>TJ Liga 100</v>
      </c>
      <c r="E28" s="61" t="str">
        <f>Kategorie!F169</f>
        <v>1989</v>
      </c>
    </row>
    <row r="29" spans="1:5" ht="12.75">
      <c r="A29" s="59" t="str">
        <f>Kategorie!B44</f>
        <v>117</v>
      </c>
      <c r="B29" s="60" t="str">
        <f>Kategorie!C44</f>
        <v>Lenhart</v>
      </c>
      <c r="C29" s="60" t="str">
        <f>Kategorie!D44</f>
        <v>Vít</v>
      </c>
      <c r="D29" s="60" t="str">
        <f>Kategorie!E44</f>
        <v>TJ Liga Olomouc</v>
      </c>
      <c r="E29" s="61" t="str">
        <f>Kategorie!F44</f>
        <v>1982</v>
      </c>
    </row>
    <row r="30" spans="1:5" ht="12.75">
      <c r="A30" s="59" t="str">
        <f>Kategorie!B54</f>
        <v>1175</v>
      </c>
      <c r="B30" s="60" t="str">
        <f>Kategorie!C54</f>
        <v>Skoda</v>
      </c>
      <c r="C30" s="60" t="str">
        <f>Kategorie!D54</f>
        <v>Franz</v>
      </c>
      <c r="D30" s="60" t="str">
        <f>Kategorie!E54</f>
        <v>LAC Harlekin</v>
      </c>
      <c r="E30" s="61" t="str">
        <f>Kategorie!F54</f>
        <v>1976</v>
      </c>
    </row>
    <row r="31" spans="1:5" ht="12.75">
      <c r="A31" s="59" t="str">
        <f>Kategorie!B198</f>
        <v>119</v>
      </c>
      <c r="B31" s="60" t="str">
        <f>Kategorie!C198</f>
        <v>Kašová</v>
      </c>
      <c r="C31" s="60" t="str">
        <f>Kategorie!D198</f>
        <v>Hana</v>
      </c>
      <c r="D31" s="60" t="str">
        <f>Kategorie!E198</f>
        <v>Barnex Sport</v>
      </c>
      <c r="E31" s="61" t="str">
        <f>Kategorie!F198</f>
        <v>1954</v>
      </c>
    </row>
    <row r="32" spans="1:5" ht="12.75">
      <c r="A32" s="59" t="str">
        <f>Kategorie!B129</f>
        <v>12</v>
      </c>
      <c r="B32" s="60" t="str">
        <f>Kategorie!C129</f>
        <v>Řiháček</v>
      </c>
      <c r="C32" s="60" t="str">
        <f>Kategorie!D129</f>
        <v>Zdeněk</v>
      </c>
      <c r="D32" s="60" t="str">
        <f>Kategorie!E129</f>
        <v>Miroslav</v>
      </c>
      <c r="E32" s="61" t="str">
        <f>Kategorie!F129</f>
        <v>1960</v>
      </c>
    </row>
    <row r="33" spans="1:5" ht="12.75">
      <c r="A33" s="59" t="str">
        <f>Kategorie!B159</f>
        <v>120</v>
      </c>
      <c r="B33" s="60" t="str">
        <f>Kategorie!C159</f>
        <v>Kaše</v>
      </c>
      <c r="C33" s="60" t="str">
        <f>Kategorie!D159</f>
        <v>Jaroslav</v>
      </c>
      <c r="D33" s="60" t="str">
        <f>Kategorie!E159</f>
        <v>CBO Brno</v>
      </c>
      <c r="E33" s="61" t="str">
        <f>Kategorie!F159</f>
        <v>1953</v>
      </c>
    </row>
    <row r="34" spans="1:5" ht="12.75">
      <c r="A34" s="59" t="str">
        <f>Kategorie!B206</f>
        <v>121</v>
      </c>
      <c r="B34" s="60" t="str">
        <f>Kategorie!C206</f>
        <v>Hrubešová</v>
      </c>
      <c r="C34" s="60" t="str">
        <f>Kategorie!D206</f>
        <v>Dita</v>
      </c>
      <c r="D34" s="60" t="str">
        <f>Kategorie!E206</f>
        <v>AK Tišnov</v>
      </c>
      <c r="E34" s="61" t="str">
        <f>Kategorie!F206</f>
        <v>1970</v>
      </c>
    </row>
    <row r="35" spans="1:5" ht="12.75">
      <c r="A35" s="59" t="str">
        <f>Kategorie!B75</f>
        <v>1212</v>
      </c>
      <c r="B35" s="60" t="str">
        <f>Kategorie!C75</f>
        <v>Plhal</v>
      </c>
      <c r="C35" s="60" t="str">
        <f>Kategorie!D75</f>
        <v>Jiří</v>
      </c>
      <c r="D35" s="60" t="str">
        <f>Kategorie!E75</f>
        <v>Vyškov</v>
      </c>
      <c r="E35" s="61" t="str">
        <f>Kategorie!F75</f>
        <v>1979</v>
      </c>
    </row>
    <row r="36" spans="1:5" ht="12.75">
      <c r="A36" s="59" t="str">
        <f>Kategorie!B34</f>
        <v>122</v>
      </c>
      <c r="B36" s="60" t="str">
        <f>Kategorie!C34</f>
        <v>Bortlík</v>
      </c>
      <c r="C36" s="60" t="str">
        <f>Kategorie!D34</f>
        <v>Pavel</v>
      </c>
      <c r="D36" s="60" t="str">
        <f>Kategorie!E34</f>
        <v>AK Tišnov</v>
      </c>
      <c r="E36" s="61" t="str">
        <f>Kategorie!F34</f>
        <v>1983</v>
      </c>
    </row>
    <row r="37" spans="1:5" ht="12.75">
      <c r="A37" s="59" t="str">
        <f>Kategorie!B31</f>
        <v>123</v>
      </c>
      <c r="B37" s="60" t="str">
        <f>Kategorie!C31</f>
        <v>Oslzlý</v>
      </c>
      <c r="C37" s="60" t="str">
        <f>Kategorie!D31</f>
        <v>Martin</v>
      </c>
      <c r="D37" s="60" t="str">
        <f>Kategorie!E31</f>
        <v>Velké Bílovice</v>
      </c>
      <c r="E37" s="61" t="str">
        <f>Kategorie!F31</f>
        <v>1981</v>
      </c>
    </row>
    <row r="38" spans="1:5" ht="12.75">
      <c r="A38" s="59" t="str">
        <f>Kategorie!B87</f>
        <v>124</v>
      </c>
      <c r="B38" s="60" t="str">
        <f>Kategorie!C87</f>
        <v>Čermák</v>
      </c>
      <c r="C38" s="60" t="str">
        <f>Kategorie!D87</f>
        <v>Bedřich</v>
      </c>
      <c r="D38" s="60" t="str">
        <f>Kategorie!E87</f>
        <v>Atletic Třebíč</v>
      </c>
      <c r="E38" s="61" t="str">
        <f>Kategorie!F87</f>
        <v>1974</v>
      </c>
    </row>
    <row r="39" spans="1:5" ht="12.75">
      <c r="A39" s="59" t="str">
        <f>Kategorie!B165</f>
        <v>125</v>
      </c>
      <c r="B39" s="60" t="str">
        <f>Kategorie!C165</f>
        <v>Zádrapová</v>
      </c>
      <c r="C39" s="60" t="str">
        <f>Kategorie!D165</f>
        <v>Karolína</v>
      </c>
      <c r="D39" s="60" t="str">
        <f>Kategorie!E165</f>
        <v>AK Drnovice</v>
      </c>
      <c r="E39" s="61" t="str">
        <f>Kategorie!F165</f>
        <v>1996</v>
      </c>
    </row>
    <row r="40" spans="1:5" ht="12.75">
      <c r="A40" s="59" t="str">
        <f>Kategorie!B140</f>
        <v>1259</v>
      </c>
      <c r="B40" s="60" t="str">
        <f>Kategorie!C140</f>
        <v>Crhák</v>
      </c>
      <c r="C40" s="60" t="str">
        <f>Kategorie!D140</f>
        <v>Luděk</v>
      </c>
      <c r="D40" s="60" t="str">
        <f>Kategorie!E140</f>
        <v>J-Elita</v>
      </c>
      <c r="E40" s="61" t="str">
        <f>Kategorie!F140</f>
        <v>1959</v>
      </c>
    </row>
    <row r="41" spans="1:5" ht="12.75">
      <c r="A41" s="59" t="str">
        <f>Kategorie!B190</f>
        <v>126</v>
      </c>
      <c r="B41" s="60" t="str">
        <f>Kategorie!C190</f>
        <v>Hynštová</v>
      </c>
      <c r="C41" s="60" t="str">
        <f>Kategorie!D190</f>
        <v>Marie</v>
      </c>
      <c r="D41" s="60" t="str">
        <f>Kategorie!E190</f>
        <v>AK Drnovice</v>
      </c>
      <c r="E41" s="61" t="str">
        <f>Kategorie!F190</f>
        <v>1957</v>
      </c>
    </row>
    <row r="42" spans="1:5" ht="12.75">
      <c r="A42" s="59" t="str">
        <f>Kategorie!B32</f>
        <v>129</v>
      </c>
      <c r="B42" s="60" t="str">
        <f>Kategorie!C32</f>
        <v>Kocur</v>
      </c>
      <c r="C42" s="60" t="str">
        <f>Kategorie!D32</f>
        <v>Lukáš</v>
      </c>
      <c r="D42" s="60" t="str">
        <f>Kategorie!E32</f>
        <v>VHS Brno</v>
      </c>
      <c r="E42" s="61" t="str">
        <f>Kategorie!F32</f>
        <v>1977</v>
      </c>
    </row>
    <row r="43" spans="1:5" ht="12.75">
      <c r="A43" s="59" t="str">
        <f>Kategorie!B8</f>
        <v>13</v>
      </c>
      <c r="B43" s="60" t="str">
        <f>Kategorie!C8</f>
        <v>Novotný</v>
      </c>
      <c r="C43" s="60" t="str">
        <f>Kategorie!D8</f>
        <v>Ondřej</v>
      </c>
      <c r="D43" s="60" t="str">
        <f>Kategorie!E8</f>
        <v>VSK U.Brno</v>
      </c>
      <c r="E43" s="61" t="str">
        <f>Kategorie!F8</f>
        <v>1992</v>
      </c>
    </row>
    <row r="44" spans="1:5" ht="12.75">
      <c r="A44" s="59" t="str">
        <f>Kategorie!B173</f>
        <v>130</v>
      </c>
      <c r="B44" s="60" t="str">
        <f>Kategorie!C173</f>
        <v>Slavíková</v>
      </c>
      <c r="C44" s="60" t="str">
        <f>Kategorie!D173</f>
        <v>Eva</v>
      </c>
      <c r="D44" s="60" t="str">
        <f>Kategorie!E173</f>
        <v>Brno</v>
      </c>
      <c r="E44" s="61" t="str">
        <f>Kategorie!F173</f>
        <v>1985</v>
      </c>
    </row>
    <row r="45" spans="1:5" ht="12.75">
      <c r="A45" s="59" t="str">
        <f>Kategorie!B192</f>
        <v>131</v>
      </c>
      <c r="B45" s="60" t="str">
        <f>Kategorie!C192</f>
        <v>Hyláková</v>
      </c>
      <c r="C45" s="60" t="str">
        <f>Kategorie!D192</f>
        <v>Dana</v>
      </c>
      <c r="D45" s="60" t="str">
        <f>Kategorie!E192</f>
        <v>AK Drnovice</v>
      </c>
      <c r="E45" s="61" t="str">
        <f>Kategorie!F192</f>
        <v>1961</v>
      </c>
    </row>
    <row r="46" spans="1:5" ht="12.75">
      <c r="A46" s="59" t="str">
        <f>Kategorie!B156</f>
        <v>133</v>
      </c>
      <c r="B46" s="60" t="str">
        <f>Kategorie!C156</f>
        <v>Kovařík</v>
      </c>
      <c r="C46" s="60" t="str">
        <f>Kategorie!D156</f>
        <v>František</v>
      </c>
      <c r="D46" s="60" t="str">
        <f>Kategorie!E156</f>
        <v>nezařazen</v>
      </c>
      <c r="E46" s="61" t="str">
        <f>Kategorie!F156</f>
        <v>1946</v>
      </c>
    </row>
    <row r="47" spans="1:5" ht="12.75">
      <c r="A47" s="59" t="str">
        <f>Kategorie!B202</f>
        <v>134</v>
      </c>
      <c r="B47" s="60" t="str">
        <f>Kategorie!C202</f>
        <v>Slabáková</v>
      </c>
      <c r="C47" s="60" t="str">
        <f>Kategorie!D202</f>
        <v>Lenka</v>
      </c>
      <c r="D47" s="60" t="str">
        <f>Kategorie!E202</f>
        <v>AK Olymp</v>
      </c>
      <c r="E47" s="61" t="str">
        <f>Kategorie!F202</f>
        <v>1966</v>
      </c>
    </row>
    <row r="48" spans="1:5" ht="12.75">
      <c r="A48" s="59" t="str">
        <f>Kategorie!B133</f>
        <v>135</v>
      </c>
      <c r="B48" s="60" t="str">
        <f>Kategorie!C133</f>
        <v>Tříska</v>
      </c>
      <c r="C48" s="60" t="str">
        <f>Kategorie!D133</f>
        <v>Roman</v>
      </c>
      <c r="D48" s="60" t="str">
        <f>Kategorie!E133</f>
        <v>nezařaezn</v>
      </c>
      <c r="E48" s="61" t="str">
        <f>Kategorie!F133</f>
        <v>1956</v>
      </c>
    </row>
    <row r="49" spans="1:5" ht="12.75">
      <c r="A49" s="59" t="str">
        <f>Kategorie!B29</f>
        <v>136</v>
      </c>
      <c r="B49" s="60" t="str">
        <f>Kategorie!C29</f>
        <v>Štefanik</v>
      </c>
      <c r="C49" s="60" t="str">
        <f>Kategorie!D29</f>
        <v>Martin</v>
      </c>
      <c r="D49" s="60" t="str">
        <f>Kategorie!E29</f>
        <v>TJ SK Přísnotice</v>
      </c>
      <c r="E49" s="61" t="str">
        <f>Kategorie!F29</f>
        <v>1981</v>
      </c>
    </row>
    <row r="50" spans="1:5" ht="12.75">
      <c r="A50" s="59" t="str">
        <f>Kategorie!B97</f>
        <v>137</v>
      </c>
      <c r="B50" s="60" t="str">
        <f>Kategorie!C97</f>
        <v>Bedan</v>
      </c>
      <c r="C50" s="60" t="str">
        <f>Kategorie!D97</f>
        <v>Petr</v>
      </c>
      <c r="D50" s="60" t="str">
        <f>Kategorie!E97</f>
        <v>Spešov</v>
      </c>
      <c r="E50" s="61" t="str">
        <f>Kategorie!F97</f>
        <v>1973</v>
      </c>
    </row>
    <row r="51" spans="1:5" ht="12.75">
      <c r="A51" s="59" t="str">
        <f>Kategorie!B167</f>
        <v>138</v>
      </c>
      <c r="B51" s="60" t="str">
        <f>Kategorie!C167</f>
        <v>Poláčková</v>
      </c>
      <c r="C51" s="60" t="str">
        <f>Kategorie!D167</f>
        <v>Pavlína</v>
      </c>
      <c r="D51" s="60" t="str">
        <f>Kategorie!E167</f>
        <v>AK Drnovice</v>
      </c>
      <c r="E51" s="61" t="str">
        <f>Kategorie!F167</f>
        <v>1996</v>
      </c>
    </row>
    <row r="52" spans="1:5" ht="12.75">
      <c r="A52" s="59" t="str">
        <f>Kategorie!B100</f>
        <v>139</v>
      </c>
      <c r="B52" s="60" t="str">
        <f>Kategorie!C100</f>
        <v>Poláček</v>
      </c>
      <c r="C52" s="60" t="str">
        <f>Kategorie!D100</f>
        <v>Martin</v>
      </c>
      <c r="D52" s="60" t="str">
        <f>Kategorie!E100</f>
        <v>AK Drnovice</v>
      </c>
      <c r="E52" s="61" t="str">
        <f>Kategorie!F100</f>
        <v>1970</v>
      </c>
    </row>
    <row r="53" spans="1:5" ht="12.75">
      <c r="A53" s="59" t="str">
        <f>Kategorie!B101</f>
        <v>140</v>
      </c>
      <c r="B53" s="60" t="str">
        <f>Kategorie!C101</f>
        <v>Munster</v>
      </c>
      <c r="C53" s="60" t="str">
        <f>Kategorie!D101</f>
        <v>Libor</v>
      </c>
      <c r="D53" s="60" t="str">
        <f>Kategorie!E101</f>
        <v>nezařazen</v>
      </c>
      <c r="E53" s="61" t="str">
        <f>Kategorie!F101</f>
        <v>1966</v>
      </c>
    </row>
    <row r="54" spans="1:5" ht="12.75">
      <c r="A54" s="59" t="str">
        <f>Kategorie!B127</f>
        <v>141</v>
      </c>
      <c r="B54" s="60" t="str">
        <f>Kategorie!C127</f>
        <v>Patočka</v>
      </c>
      <c r="C54" s="60" t="str">
        <f>Kategorie!D127</f>
        <v>Petr</v>
      </c>
      <c r="D54" s="60" t="str">
        <f>Kategorie!E127</f>
        <v>Dino</v>
      </c>
      <c r="E54" s="61" t="str">
        <f>Kategorie!F127</f>
        <v>1963</v>
      </c>
    </row>
    <row r="55" spans="1:5" ht="12.75">
      <c r="A55" s="59" t="str">
        <f>Kategorie!B113</f>
        <v>142</v>
      </c>
      <c r="B55" s="60" t="str">
        <f>Kategorie!C113</f>
        <v>Odehnal</v>
      </c>
      <c r="C55" s="60" t="str">
        <f>Kategorie!D113</f>
        <v>Tomáš</v>
      </c>
      <c r="D55" s="60" t="str">
        <f>Kategorie!E113</f>
        <v>Skalice n Svit</v>
      </c>
      <c r="E55" s="61" t="str">
        <f>Kategorie!F113</f>
        <v>1968</v>
      </c>
    </row>
    <row r="56" spans="1:5" ht="12.75">
      <c r="A56" s="59" t="str">
        <f>Kategorie!B121</f>
        <v>142</v>
      </c>
      <c r="B56" s="60" t="str">
        <f>Kategorie!C121</f>
        <v>Orth</v>
      </c>
      <c r="C56" s="60" t="str">
        <f>Kategorie!D121</f>
        <v>Milan</v>
      </c>
      <c r="D56" s="60" t="str">
        <f>Kategorie!E121</f>
        <v>Břeclav</v>
      </c>
      <c r="E56" s="61" t="str">
        <f>Kategorie!F121</f>
        <v>1961</v>
      </c>
    </row>
    <row r="57" spans="1:5" ht="12.75">
      <c r="A57" s="59" t="str">
        <f>Kategorie!B47</f>
        <v>143</v>
      </c>
      <c r="B57" s="60" t="str">
        <f>Kategorie!C47</f>
        <v>Kosmák</v>
      </c>
      <c r="C57" s="60" t="str">
        <f>Kategorie!D47</f>
        <v>Václav</v>
      </c>
      <c r="D57" s="60" t="str">
        <f>Kategorie!E47</f>
        <v>SK Líšeň</v>
      </c>
      <c r="E57" s="61" t="str">
        <f>Kategorie!F47</f>
        <v>1983</v>
      </c>
    </row>
    <row r="58" spans="1:5" ht="12.75">
      <c r="A58" s="59" t="str">
        <f>Kategorie!B150</f>
        <v>144</v>
      </c>
      <c r="B58" s="60" t="str">
        <f>Kategorie!C150</f>
        <v>Pelzer</v>
      </c>
      <c r="C58" s="60" t="str">
        <f>Kategorie!D150</f>
        <v>Lorenz sen.</v>
      </c>
      <c r="D58" s="60" t="str">
        <f>Kategorie!E150</f>
        <v>LAC Harlekin</v>
      </c>
      <c r="E58" s="61" t="str">
        <f>Kategorie!F150</f>
        <v>1952</v>
      </c>
    </row>
    <row r="59" spans="1:5" ht="12.75">
      <c r="A59" s="59" t="str">
        <f>Kategorie!B60</f>
        <v>145</v>
      </c>
      <c r="B59" s="60" t="str">
        <f>Kategorie!C60</f>
        <v>Dvořáček</v>
      </c>
      <c r="C59" s="60" t="str">
        <f>Kategorie!D60</f>
        <v>Roman</v>
      </c>
      <c r="D59" s="60" t="str">
        <f>Kategorie!E60</f>
        <v>Boskovice</v>
      </c>
      <c r="E59" s="61" t="str">
        <f>Kategorie!F60</f>
        <v>1986</v>
      </c>
    </row>
    <row r="60" spans="1:5" ht="12.75">
      <c r="A60" s="59" t="str">
        <f>Kategorie!B33</f>
        <v>146</v>
      </c>
      <c r="B60" s="60" t="str">
        <f>Kategorie!C33</f>
        <v>Pelzer</v>
      </c>
      <c r="C60" s="60" t="str">
        <f>Kategorie!D33</f>
        <v>Lorenz</v>
      </c>
      <c r="D60" s="60" t="str">
        <f>Kategorie!E33</f>
        <v>LAC Harlekin</v>
      </c>
      <c r="E60" s="61" t="str">
        <f>Kategorie!F33</f>
        <v>1975</v>
      </c>
    </row>
    <row r="61" spans="1:5" ht="12.75">
      <c r="A61" s="59" t="str">
        <f>Kategorie!B164</f>
        <v>147</v>
      </c>
      <c r="B61" s="60" t="str">
        <f>Kategorie!C164</f>
        <v>Vévodová</v>
      </c>
      <c r="C61" s="60" t="str">
        <f>Kategorie!D164</f>
        <v>Martina</v>
      </c>
      <c r="D61" s="60" t="str">
        <f>Kategorie!E164</f>
        <v>AK Perná</v>
      </c>
      <c r="E61" s="61" t="str">
        <f>Kategorie!F164</f>
        <v>1990</v>
      </c>
    </row>
    <row r="62" spans="1:5" ht="12.75">
      <c r="A62" s="59" t="str">
        <f>Kategorie!B6</f>
        <v>148</v>
      </c>
      <c r="B62" s="60" t="str">
        <f>Kategorie!C6</f>
        <v>Hrdina</v>
      </c>
      <c r="C62" s="60" t="str">
        <f>Kategorie!D6</f>
        <v>Pavel</v>
      </c>
      <c r="D62" s="60" t="str">
        <f>Kategorie!E6</f>
        <v>AK Perná</v>
      </c>
      <c r="E62" s="61" t="str">
        <f>Kategorie!F6</f>
        <v>1988</v>
      </c>
    </row>
    <row r="63" spans="1:5" ht="12.75">
      <c r="A63" s="59" t="str">
        <f>Kategorie!B199</f>
        <v>150</v>
      </c>
      <c r="B63" s="60" t="str">
        <f>Kategorie!C199</f>
        <v>Dvořáková</v>
      </c>
      <c r="C63" s="60" t="str">
        <f>Kategorie!D199</f>
        <v>Eva</v>
      </c>
      <c r="D63" s="60" t="str">
        <f>Kategorie!E199</f>
        <v>Prostějov</v>
      </c>
      <c r="E63" s="61" t="str">
        <f>Kategorie!F199</f>
        <v>1955</v>
      </c>
    </row>
    <row r="64" spans="1:5" ht="12.75">
      <c r="A64" s="59" t="str">
        <f>Kategorie!B130</f>
        <v>1506</v>
      </c>
      <c r="B64" s="60" t="str">
        <f>Kategorie!C130</f>
        <v>Martin</v>
      </c>
      <c r="C64" s="60" t="str">
        <f>Kategorie!D130</f>
        <v>Christian</v>
      </c>
      <c r="D64" s="60" t="str">
        <f>Kategorie!E130</f>
        <v>LAC Harlekin</v>
      </c>
      <c r="E64" s="61" t="str">
        <f>Kategorie!F130</f>
        <v>1963</v>
      </c>
    </row>
    <row r="65" spans="1:5" ht="12.75">
      <c r="A65" s="59" t="str">
        <f>Kategorie!B21</f>
        <v>1508</v>
      </c>
      <c r="B65" s="60" t="str">
        <f>Kategorie!C21</f>
        <v>Reidlinger</v>
      </c>
      <c r="C65" s="60" t="str">
        <f>Kategorie!D21</f>
        <v>Markus</v>
      </c>
      <c r="D65" s="60" t="str">
        <f>Kategorie!E21</f>
        <v>LAC Harlekin</v>
      </c>
      <c r="E65" s="61" t="str">
        <f>Kategorie!F21</f>
        <v>1977</v>
      </c>
    </row>
    <row r="66" spans="1:5" ht="12.75">
      <c r="A66" s="59" t="str">
        <f>Kategorie!B10</f>
        <v>151</v>
      </c>
      <c r="B66" s="60" t="str">
        <f>Kategorie!C10</f>
        <v>Dvořák</v>
      </c>
      <c r="C66" s="60" t="str">
        <f>Kategorie!D10</f>
        <v>Pavel</v>
      </c>
      <c r="D66" s="60" t="str">
        <f>Kategorie!E10</f>
        <v>Biatlon Prostějov</v>
      </c>
      <c r="E66" s="61" t="str">
        <f>Kategorie!F10</f>
        <v>1982</v>
      </c>
    </row>
    <row r="67" spans="1:5" ht="12.75">
      <c r="A67" s="59" t="str">
        <f>Kategorie!B30</f>
        <v>152</v>
      </c>
      <c r="B67" s="60" t="str">
        <f>Kategorie!C30</f>
        <v>Dominek</v>
      </c>
      <c r="C67" s="60" t="str">
        <f>Kategorie!D30</f>
        <v>Martin</v>
      </c>
      <c r="D67" s="60" t="str">
        <f>Kategorie!E30</f>
        <v>nezařazen</v>
      </c>
      <c r="E67" s="61" t="str">
        <f>Kategorie!F30</f>
        <v>1977</v>
      </c>
    </row>
    <row r="68" spans="1:5" ht="12.75">
      <c r="A68" s="59" t="str">
        <f>Kategorie!B179</f>
        <v>153</v>
      </c>
      <c r="B68" s="60" t="str">
        <f>Kategorie!C179</f>
        <v>Mráčková</v>
      </c>
      <c r="C68" s="60" t="str">
        <f>Kategorie!D179</f>
        <v>Adéla</v>
      </c>
      <c r="D68" s="60" t="str">
        <f>Kategorie!E179</f>
        <v>nezařazen</v>
      </c>
      <c r="E68" s="61" t="str">
        <f>Kategorie!F179</f>
        <v>1986</v>
      </c>
    </row>
    <row r="69" spans="1:5" ht="12.75">
      <c r="A69" s="59" t="str">
        <f>Kategorie!B149</f>
        <v>154</v>
      </c>
      <c r="B69" s="60" t="str">
        <f>Kategorie!C149</f>
        <v>Hanák</v>
      </c>
      <c r="C69" s="60" t="str">
        <f>Kategorie!D149</f>
        <v>Albín</v>
      </c>
      <c r="D69" s="60" t="str">
        <f>Kategorie!E149</f>
        <v>AC Mor.Slavia</v>
      </c>
      <c r="E69" s="61" t="str">
        <f>Kategorie!F149</f>
        <v>1951</v>
      </c>
    </row>
    <row r="70" spans="1:5" ht="12.75">
      <c r="A70" s="59" t="str">
        <f>Kategorie!B11</f>
        <v>155</v>
      </c>
      <c r="B70" s="60" t="str">
        <f>Kategorie!C11</f>
        <v>Perstinger</v>
      </c>
      <c r="C70" s="60" t="str">
        <f>Kategorie!D11</f>
        <v>Andreas</v>
      </c>
      <c r="D70" s="60" t="str">
        <f>Kategorie!E11</f>
        <v>Free Eagle</v>
      </c>
      <c r="E70" s="61" t="str">
        <f>Kategorie!F11</f>
        <v>1979</v>
      </c>
    </row>
    <row r="71" spans="1:5" ht="12.75">
      <c r="A71" s="59" t="str">
        <f>Kategorie!B48</f>
        <v>156</v>
      </c>
      <c r="B71" s="60" t="str">
        <f>Kategorie!C48</f>
        <v>Neděla</v>
      </c>
      <c r="C71" s="60" t="str">
        <f>Kategorie!D48</f>
        <v>Petr</v>
      </c>
      <c r="D71" s="60" t="str">
        <f>Kategorie!E48</f>
        <v>nezařazen</v>
      </c>
      <c r="E71" s="61" t="str">
        <f>Kategorie!F48</f>
        <v>1987</v>
      </c>
    </row>
    <row r="72" spans="1:5" ht="12.75">
      <c r="A72" s="59" t="str">
        <f>Kategorie!B111</f>
        <v>158</v>
      </c>
      <c r="B72" s="60" t="str">
        <f>Kategorie!C111</f>
        <v>Lima</v>
      </c>
      <c r="C72" s="60" t="str">
        <f>Kategorie!D111</f>
        <v>Barbara</v>
      </c>
      <c r="D72" s="60" t="str">
        <f>Kategorie!E111</f>
        <v>Free Eagle</v>
      </c>
      <c r="E72" s="61" t="str">
        <f>Kategorie!F111</f>
        <v>1970</v>
      </c>
    </row>
    <row r="73" spans="1:5" ht="12.75">
      <c r="A73" s="59" t="str">
        <f>Kategorie!B138</f>
        <v>16</v>
      </c>
      <c r="B73" s="60" t="str">
        <f>Kategorie!C138</f>
        <v>Mejzlík</v>
      </c>
      <c r="C73" s="60" t="str">
        <f>Kategorie!D138</f>
        <v>Petr</v>
      </c>
      <c r="D73" s="60" t="str">
        <f>Kategorie!E138</f>
        <v>TJ SOKOLTřebíč</v>
      </c>
      <c r="E73" s="61" t="str">
        <f>Kategorie!F138</f>
        <v>1959</v>
      </c>
    </row>
    <row r="74" spans="1:5" ht="12.75">
      <c r="A74" s="59" t="str">
        <f>Kategorie!B93</f>
        <v>160</v>
      </c>
      <c r="B74" s="60" t="str">
        <f>Kategorie!C93</f>
        <v>Lima</v>
      </c>
      <c r="C74" s="60" t="str">
        <f>Kategorie!D93</f>
        <v>Nalter</v>
      </c>
      <c r="D74" s="60" t="str">
        <f>Kategorie!E93</f>
        <v>Free Eagle</v>
      </c>
      <c r="E74" s="61" t="str">
        <f>Kategorie!F93</f>
        <v>1974</v>
      </c>
    </row>
    <row r="75" spans="1:5" ht="12.75">
      <c r="A75" s="59" t="str">
        <f>Kategorie!B131</f>
        <v>161</v>
      </c>
      <c r="B75" s="60" t="str">
        <f>Kategorie!C131</f>
        <v>Volavý</v>
      </c>
      <c r="C75" s="60" t="str">
        <f>Kategorie!D131</f>
        <v>Vladimír</v>
      </c>
      <c r="D75" s="60" t="str">
        <f>Kategorie!E131</f>
        <v>Fiton line</v>
      </c>
      <c r="E75" s="61" t="str">
        <f>Kategorie!F131</f>
        <v>1955</v>
      </c>
    </row>
    <row r="76" spans="1:5" ht="12.75">
      <c r="A76" s="59" t="str">
        <f>Kategorie!B194</f>
        <v>162</v>
      </c>
      <c r="B76" s="60" t="str">
        <f>Kategorie!C194</f>
        <v>Volavá</v>
      </c>
      <c r="C76" s="60" t="str">
        <f>Kategorie!D194</f>
        <v>Ivana</v>
      </c>
      <c r="D76" s="60" t="str">
        <f>Kategorie!E194</f>
        <v>Fit Online</v>
      </c>
      <c r="E76" s="61" t="str">
        <f>Kategorie!F194</f>
        <v>1964</v>
      </c>
    </row>
    <row r="77" spans="1:5" ht="12.75">
      <c r="A77" s="59" t="str">
        <f>Kategorie!B157</f>
        <v>163</v>
      </c>
      <c r="B77" s="60" t="str">
        <f>Kategorie!C157</f>
        <v>Stříbrný</v>
      </c>
      <c r="C77" s="60" t="str">
        <f>Kategorie!D157</f>
        <v>Rostislav</v>
      </c>
      <c r="D77" s="60" t="str">
        <f>Kategorie!E157</f>
        <v>AC Mor.Slavia</v>
      </c>
      <c r="E77" s="61" t="str">
        <f>Kategorie!F157</f>
        <v>1952</v>
      </c>
    </row>
    <row r="78" spans="1:5" ht="12.75">
      <c r="A78" s="59" t="str">
        <f>Kategorie!B40</f>
        <v>164</v>
      </c>
      <c r="B78" s="60" t="str">
        <f>Kategorie!C40</f>
        <v>Novák</v>
      </c>
      <c r="C78" s="60" t="str">
        <f>Kategorie!D40</f>
        <v>David</v>
      </c>
      <c r="D78" s="60" t="str">
        <f>Kategorie!E40</f>
        <v>UNI Brno K-207</v>
      </c>
      <c r="E78" s="61" t="str">
        <f>Kategorie!F40</f>
        <v>1982</v>
      </c>
    </row>
    <row r="79" spans="1:5" ht="12.75">
      <c r="A79" s="59" t="str">
        <f>Kategorie!B96</f>
        <v>166</v>
      </c>
      <c r="B79" s="60" t="str">
        <f>Kategorie!C96</f>
        <v>Bednář</v>
      </c>
      <c r="C79" s="60" t="str">
        <f>Kategorie!D96</f>
        <v>Zbyněk</v>
      </c>
      <c r="D79" s="60" t="str">
        <f>Kategorie!E96</f>
        <v>Jamné</v>
      </c>
      <c r="E79" s="61" t="str">
        <f>Kategorie!F96</f>
        <v>1973</v>
      </c>
    </row>
    <row r="80" spans="1:5" ht="12.75">
      <c r="A80" s="59" t="str">
        <f>Kategorie!B88</f>
        <v>167</v>
      </c>
      <c r="B80" s="60" t="str">
        <f>Kategorie!C88</f>
        <v>Krátký</v>
      </c>
      <c r="C80" s="60" t="str">
        <f>Kategorie!D88</f>
        <v>Ivo</v>
      </c>
      <c r="D80" s="60" t="str">
        <f>Kategorie!E88</f>
        <v>nezařazen</v>
      </c>
      <c r="E80" s="61" t="str">
        <f>Kategorie!F88</f>
        <v>1968</v>
      </c>
    </row>
    <row r="81" spans="1:5" ht="12.75">
      <c r="A81" s="59" t="str">
        <f>Kategorie!B78</f>
        <v>168</v>
      </c>
      <c r="B81" s="60" t="str">
        <f>Kategorie!C78</f>
        <v>Orálek</v>
      </c>
      <c r="C81" s="60" t="str">
        <f>Kategorie!D78</f>
        <v>Daniel</v>
      </c>
      <c r="D81" s="60" t="str">
        <f>Kategorie!E78</f>
        <v>AC Mor. Slavia</v>
      </c>
      <c r="E81" s="61" t="str">
        <f>Kategorie!F78</f>
        <v>1970</v>
      </c>
    </row>
    <row r="82" spans="1:5" ht="12.75">
      <c r="A82" s="59" t="str">
        <f>Kategorie!B148</f>
        <v>169</v>
      </c>
      <c r="B82" s="60" t="str">
        <f>Kategorie!C148</f>
        <v>Brtník</v>
      </c>
      <c r="C82" s="60" t="str">
        <f>Kategorie!D148</f>
        <v>Jiří</v>
      </c>
      <c r="D82" s="60" t="str">
        <f>Kategorie!E148</f>
        <v>Orel Obřany</v>
      </c>
      <c r="E82" s="61" t="str">
        <f>Kategorie!F148</f>
        <v>1952</v>
      </c>
    </row>
    <row r="83" spans="1:5" ht="12.75">
      <c r="A83" s="59" t="str">
        <f>Kategorie!B12</f>
        <v>171</v>
      </c>
      <c r="B83" s="60" t="str">
        <f>Kategorie!C12</f>
        <v>Holzman</v>
      </c>
      <c r="C83" s="60" t="str">
        <f>Kategorie!D12</f>
        <v>Markus</v>
      </c>
      <c r="D83" s="60" t="str">
        <f>Kategorie!E12</f>
        <v>LAC Harlekin</v>
      </c>
      <c r="E83" s="61" t="str">
        <f>Kategorie!F12</f>
        <v>1980</v>
      </c>
    </row>
    <row r="84" spans="1:5" ht="12.75">
      <c r="A84" s="59" t="str">
        <f>Kategorie!B135</f>
        <v>172</v>
      </c>
      <c r="B84" s="60" t="str">
        <f>Kategorie!C135</f>
        <v>Köchl</v>
      </c>
      <c r="C84" s="60" t="str">
        <f>Kategorie!D135</f>
        <v>Franz</v>
      </c>
      <c r="D84" s="60" t="str">
        <f>Kategorie!E135</f>
        <v>LAC Harlekin</v>
      </c>
      <c r="E84" s="61" t="str">
        <f>Kategorie!F135</f>
        <v>1957</v>
      </c>
    </row>
    <row r="85" spans="1:5" ht="12.75">
      <c r="A85" s="59" t="str">
        <f>Kategorie!B36</f>
        <v>173</v>
      </c>
      <c r="B85" s="60" t="str">
        <f>Kategorie!C36</f>
        <v>Šerák</v>
      </c>
      <c r="C85" s="60" t="str">
        <f>Kategorie!D36</f>
        <v>Martin</v>
      </c>
      <c r="D85" s="60" t="str">
        <f>Kategorie!E36</f>
        <v>Sokol Bílovice</v>
      </c>
      <c r="E85" s="61" t="str">
        <f>Kategorie!F36</f>
        <v>1978</v>
      </c>
    </row>
    <row r="86" spans="1:5" ht="12.75">
      <c r="A86" s="59" t="str">
        <f>Kategorie!B183</f>
        <v>175</v>
      </c>
      <c r="B86" s="60" t="str">
        <f>Kategorie!C183</f>
        <v>Kraus</v>
      </c>
      <c r="C86" s="60" t="str">
        <f>Kategorie!D183</f>
        <v>Jeniffer</v>
      </c>
      <c r="D86" s="60" t="str">
        <f>Kategorie!E183</f>
        <v>LAC Harlekin</v>
      </c>
      <c r="E86" s="61" t="str">
        <f>Kategorie!F183</f>
        <v>1985</v>
      </c>
    </row>
    <row r="87" spans="1:5" ht="12.75">
      <c r="A87" s="59" t="str">
        <f>Kategorie!B182</f>
        <v>176</v>
      </c>
      <c r="B87" s="60" t="str">
        <f>Kategorie!C182</f>
        <v>Maléřová</v>
      </c>
      <c r="C87" s="60" t="str">
        <f>Kategorie!D182</f>
        <v>Magdaléna</v>
      </c>
      <c r="D87" s="60" t="str">
        <f>Kategorie!E182</f>
        <v>Studenka</v>
      </c>
      <c r="E87" s="61" t="str">
        <f>Kategorie!F182</f>
        <v>1991</v>
      </c>
    </row>
    <row r="88" spans="1:5" ht="12.75">
      <c r="A88" s="59" t="str">
        <f>Kategorie!B139</f>
        <v>177</v>
      </c>
      <c r="B88" s="60" t="str">
        <f>Kategorie!C139</f>
        <v>Smolík</v>
      </c>
      <c r="C88" s="60" t="str">
        <f>Kategorie!D139</f>
        <v>Jarmila</v>
      </c>
      <c r="D88" s="60" t="str">
        <f>Kategorie!E139</f>
        <v>nezařazen</v>
      </c>
      <c r="E88" s="61" t="str">
        <f>Kategorie!F139</f>
        <v>1963</v>
      </c>
    </row>
    <row r="89" spans="1:5" ht="12.75">
      <c r="A89" s="59" t="str">
        <f>Kategorie!B39</f>
        <v>179</v>
      </c>
      <c r="B89" s="60" t="str">
        <f>Kategorie!C39</f>
        <v>Marek</v>
      </c>
      <c r="C89" s="60" t="str">
        <f>Kategorie!D39</f>
        <v>Karel</v>
      </c>
      <c r="D89" s="60" t="str">
        <f>Kategorie!E39</f>
        <v>SKI Klub</v>
      </c>
      <c r="E89" s="61" t="str">
        <f>Kategorie!F39</f>
        <v>1987</v>
      </c>
    </row>
    <row r="90" spans="1:5" ht="12.75">
      <c r="A90" s="59" t="str">
        <f>Kategorie!B95</f>
        <v>180</v>
      </c>
      <c r="B90" s="60" t="str">
        <f>Kategorie!C95</f>
        <v>Mika</v>
      </c>
      <c r="C90" s="60" t="str">
        <f>Kategorie!D95</f>
        <v>Ivo</v>
      </c>
      <c r="D90" s="60" t="str">
        <f>Kategorie!E95</f>
        <v>Brno</v>
      </c>
      <c r="E90" s="61" t="str">
        <f>Kategorie!F95</f>
        <v>1966</v>
      </c>
    </row>
    <row r="91" spans="1:5" ht="12.75">
      <c r="A91" s="59" t="str">
        <f>Kategorie!B166</f>
        <v>182</v>
      </c>
      <c r="B91" s="60" t="str">
        <f>Kategorie!C166</f>
        <v>Vejrostová</v>
      </c>
      <c r="C91" s="60" t="str">
        <f>Kategorie!D166</f>
        <v>Hana</v>
      </c>
      <c r="D91" s="60" t="str">
        <f>Kategorie!E166</f>
        <v>Lukovany</v>
      </c>
      <c r="E91" s="61" t="str">
        <f>Kategorie!F166</f>
        <v>1983</v>
      </c>
    </row>
    <row r="92" spans="1:5" ht="12.75">
      <c r="A92" s="59" t="str">
        <f>Kategorie!B134</f>
        <v>183</v>
      </c>
      <c r="B92" s="60" t="str">
        <f>Kategorie!C134</f>
        <v>Rozsypal</v>
      </c>
      <c r="C92" s="60" t="str">
        <f>Kategorie!D134</f>
        <v>Karel</v>
      </c>
      <c r="D92" s="60" t="str">
        <f>Kategorie!E134</f>
        <v>SK Krumvíř</v>
      </c>
      <c r="E92" s="61" t="str">
        <f>Kategorie!F134</f>
        <v>1959</v>
      </c>
    </row>
    <row r="93" spans="1:5" ht="12.75">
      <c r="A93" s="59" t="str">
        <f>Kategorie!B7</f>
        <v>184</v>
      </c>
      <c r="B93" s="60" t="str">
        <f>Kategorie!C7</f>
        <v>Petr</v>
      </c>
      <c r="C93" s="60" t="str">
        <f>Kategorie!D7</f>
        <v>Jiří</v>
      </c>
      <c r="D93" s="60" t="str">
        <f>Kategorie!E7</f>
        <v>Diadora</v>
      </c>
      <c r="E93" s="61" t="str">
        <f>Kategorie!F7</f>
        <v>1979</v>
      </c>
    </row>
    <row r="94" spans="1:5" ht="12.75">
      <c r="A94" s="59" t="str">
        <f>Kategorie!B13</f>
        <v>185</v>
      </c>
      <c r="B94" s="60" t="str">
        <f>Kategorie!C13</f>
        <v>Čermák</v>
      </c>
      <c r="C94" s="60" t="str">
        <f>Kategorie!D13</f>
        <v>David</v>
      </c>
      <c r="D94" s="60" t="str">
        <f>Kategorie!E13</f>
        <v>Hustopeče</v>
      </c>
      <c r="E94" s="61" t="str">
        <f>Kategorie!F13</f>
        <v>1976</v>
      </c>
    </row>
    <row r="95" spans="1:5" ht="12.75">
      <c r="A95" s="59" t="str">
        <f>Kategorie!B70</f>
        <v>186</v>
      </c>
      <c r="B95" s="60" t="str">
        <f>Kategorie!C70</f>
        <v>Ableitinger</v>
      </c>
      <c r="C95" s="60" t="str">
        <f>Kategorie!D70</f>
        <v>Christoph</v>
      </c>
      <c r="D95" s="60" t="str">
        <f>Kategorie!E70</f>
        <v>LAC Harlekin</v>
      </c>
      <c r="E95" s="61" t="str">
        <f>Kategorie!F70</f>
        <v>1980</v>
      </c>
    </row>
    <row r="96" spans="1:5" ht="12.75">
      <c r="A96" s="59" t="str">
        <f>Kategorie!B136</f>
        <v>187</v>
      </c>
      <c r="B96" s="60" t="str">
        <f>Kategorie!C136</f>
        <v>Antos</v>
      </c>
      <c r="C96" s="60" t="str">
        <f>Kategorie!D136</f>
        <v>Helmut</v>
      </c>
      <c r="D96" s="60" t="str">
        <f>Kategorie!E136</f>
        <v>LAC Harlekin</v>
      </c>
      <c r="E96" s="61" t="str">
        <f>Kategorie!F136</f>
        <v>1962</v>
      </c>
    </row>
    <row r="97" spans="1:5" ht="12.75">
      <c r="A97" s="59" t="str">
        <f>Kategorie!B63</f>
        <v>188</v>
      </c>
      <c r="B97" s="60" t="str">
        <f>Kategorie!C63</f>
        <v>Ott</v>
      </c>
      <c r="C97" s="60" t="str">
        <f>Kategorie!D63</f>
        <v>Karl</v>
      </c>
      <c r="D97" s="60" t="str">
        <f>Kategorie!E63</f>
        <v>LAC Harlekin</v>
      </c>
      <c r="E97" s="61" t="str">
        <f>Kategorie!F63</f>
        <v>1988</v>
      </c>
    </row>
    <row r="98" spans="1:5" ht="12.75">
      <c r="A98" s="59" t="str">
        <f>Kategorie!B146</f>
        <v>189</v>
      </c>
      <c r="B98" s="60" t="str">
        <f>Kategorie!C146</f>
        <v>Gruber</v>
      </c>
      <c r="C98" s="60" t="str">
        <f>Kategorie!D146</f>
        <v>Erich</v>
      </c>
      <c r="D98" s="60" t="str">
        <f>Kategorie!E146</f>
        <v>LAC Harlekin</v>
      </c>
      <c r="E98" s="61" t="str">
        <f>Kategorie!F146</f>
        <v>1954</v>
      </c>
    </row>
    <row r="99" spans="1:5" ht="12.75">
      <c r="A99" s="59" t="str">
        <f>Kategorie!B104</f>
        <v>19</v>
      </c>
      <c r="B99" s="60" t="str">
        <f>Kategorie!C104</f>
        <v>Kresta</v>
      </c>
      <c r="C99" s="60" t="str">
        <f>Kategorie!D104</f>
        <v>Roman</v>
      </c>
      <c r="D99" s="60" t="str">
        <f>Kategorie!E104</f>
        <v>ZETOR BRNO</v>
      </c>
      <c r="E99" s="61" t="str">
        <f>Kategorie!F104</f>
        <v>1965</v>
      </c>
    </row>
    <row r="100" spans="1:5" ht="12.75">
      <c r="A100" s="59" t="str">
        <f>Kategorie!B22</f>
        <v>190</v>
      </c>
      <c r="B100" s="60" t="str">
        <f>Kategorie!C22</f>
        <v>Glock</v>
      </c>
      <c r="C100" s="60" t="str">
        <f>Kategorie!D22</f>
        <v>Kurt</v>
      </c>
      <c r="D100" s="60" t="str">
        <f>Kategorie!E22</f>
        <v>LAC Harlekin</v>
      </c>
      <c r="E100" s="61" t="str">
        <f>Kategorie!F22</f>
        <v>1987</v>
      </c>
    </row>
    <row r="101" spans="1:5" ht="12.75">
      <c r="A101" s="59" t="str">
        <f>Kategorie!B49</f>
        <v>191</v>
      </c>
      <c r="B101" s="60" t="str">
        <f>Kategorie!C49</f>
        <v>Obrátil</v>
      </c>
      <c r="C101" s="60" t="str">
        <f>Kategorie!D49</f>
        <v>Štěpán</v>
      </c>
      <c r="D101" s="60" t="str">
        <f>Kategorie!E49</f>
        <v>KOB Moira</v>
      </c>
      <c r="E101" s="61" t="str">
        <f>Kategorie!F49</f>
        <v>1994</v>
      </c>
    </row>
    <row r="102" spans="1:5" ht="12.75">
      <c r="A102" s="59" t="str">
        <f>Kategorie!B45</f>
        <v>193</v>
      </c>
      <c r="B102" s="60" t="str">
        <f>Kategorie!C45</f>
        <v>Daneš</v>
      </c>
      <c r="C102" s="60" t="str">
        <f>Kategorie!D45</f>
        <v>Martin</v>
      </c>
      <c r="D102" s="60" t="str">
        <f>Kategorie!E45</f>
        <v>HC LVI Břeclav</v>
      </c>
      <c r="E102" s="61" t="str">
        <f>Kategorie!F45</f>
        <v>1985</v>
      </c>
    </row>
    <row r="103" spans="1:5" ht="12.75">
      <c r="A103" s="59" t="str">
        <f>Kategorie!B177</f>
        <v>194</v>
      </c>
      <c r="B103" s="60" t="str">
        <f>Kategorie!C177</f>
        <v>Hýblová</v>
      </c>
      <c r="C103" s="60" t="str">
        <f>Kategorie!D177</f>
        <v>Monika</v>
      </c>
      <c r="D103" s="60" t="str">
        <f>Kategorie!E177</f>
        <v>Hrušovany Brno</v>
      </c>
      <c r="E103" s="61" t="str">
        <f>Kategorie!F177</f>
        <v>1999</v>
      </c>
    </row>
    <row r="104" spans="1:5" ht="12.75">
      <c r="A104" s="59" t="str">
        <f>Kategorie!B211</f>
        <v>195</v>
      </c>
      <c r="B104" s="60" t="str">
        <f>Kategorie!C211</f>
        <v>Obrátilová</v>
      </c>
      <c r="C104" s="60" t="str">
        <f>Kategorie!D211</f>
        <v>Naďa</v>
      </c>
      <c r="D104" s="60" t="str">
        <f>Kategorie!E211</f>
        <v>KOB Moira</v>
      </c>
      <c r="E104" s="61" t="str">
        <f>Kategorie!F211</f>
        <v>1966</v>
      </c>
    </row>
    <row r="105" spans="1:5" ht="12.75">
      <c r="A105" s="59" t="str">
        <f>Kategorie!B84</f>
        <v>197</v>
      </c>
      <c r="B105" s="60" t="str">
        <f>Kategorie!C84</f>
        <v>Wellner</v>
      </c>
      <c r="C105" s="60" t="str">
        <f>Kategorie!D84</f>
        <v>Markus</v>
      </c>
      <c r="D105" s="60" t="str">
        <f>Kategorie!E84</f>
        <v>LAC Harlekin</v>
      </c>
      <c r="E105" s="61" t="str">
        <f>Kategorie!F84</f>
        <v>1973</v>
      </c>
    </row>
    <row r="106" spans="1:5" ht="12.75">
      <c r="A106" s="59" t="str">
        <f>Kategorie!B80</f>
        <v>198</v>
      </c>
      <c r="B106" s="60" t="str">
        <f>Kategorie!C80</f>
        <v>Hýbl</v>
      </c>
      <c r="C106" s="60" t="str">
        <f>Kategorie!D80</f>
        <v>Jiří</v>
      </c>
      <c r="D106" s="60" t="str">
        <f>Kategorie!E80</f>
        <v>Hrušovany</v>
      </c>
      <c r="E106" s="61" t="str">
        <f>Kategorie!F80</f>
        <v>1967</v>
      </c>
    </row>
    <row r="107" spans="1:5" ht="12.75">
      <c r="A107" s="59" t="str">
        <f>Kategorie!B103</f>
        <v>199</v>
      </c>
      <c r="B107" s="60" t="str">
        <f>Kategorie!C103</f>
        <v>Studený</v>
      </c>
      <c r="C107" s="60" t="str">
        <f>Kategorie!D103</f>
        <v>Lubomír</v>
      </c>
      <c r="D107" s="60" t="str">
        <f>Kategorie!E103</f>
        <v>Ivančice</v>
      </c>
      <c r="E107" s="61" t="str">
        <f>Kategorie!F103</f>
        <v>1967</v>
      </c>
    </row>
    <row r="108" spans="1:5" ht="12.75">
      <c r="A108" s="59" t="str">
        <f>Kategorie!B158</f>
        <v>2</v>
      </c>
      <c r="B108" s="60" t="str">
        <f>Kategorie!C158</f>
        <v>Steiner</v>
      </c>
      <c r="C108" s="60" t="str">
        <f>Kategorie!D158</f>
        <v>Petr</v>
      </c>
      <c r="D108" s="60" t="str">
        <f>Kategorie!E158</f>
        <v>Brno</v>
      </c>
      <c r="E108" s="61" t="str">
        <f>Kategorie!F158</f>
        <v>1948</v>
      </c>
    </row>
    <row r="109" spans="1:5" ht="12.75">
      <c r="A109" s="59" t="str">
        <f>Kategorie!B137</f>
        <v>200</v>
      </c>
      <c r="B109" s="60" t="str">
        <f>Kategorie!C137</f>
        <v>Lach</v>
      </c>
      <c r="C109" s="60" t="str">
        <f>Kategorie!D137</f>
        <v>Thomas</v>
      </c>
      <c r="D109" s="60" t="str">
        <f>Kategorie!E137</f>
        <v>Wien</v>
      </c>
      <c r="E109" s="61" t="str">
        <f>Kategorie!F137</f>
        <v>1957</v>
      </c>
    </row>
    <row r="110" spans="1:5" ht="12.75">
      <c r="A110" s="59" t="str">
        <f>Kategorie!B17</f>
        <v>21</v>
      </c>
      <c r="B110" s="60" t="str">
        <f>Kategorie!C17</f>
        <v>Mráček</v>
      </c>
      <c r="C110" s="60" t="str">
        <f>Kategorie!D17</f>
        <v>Štěpán</v>
      </c>
      <c r="D110" s="60" t="str">
        <f>Kategorie!E17</f>
        <v>Brno</v>
      </c>
      <c r="E110" s="61" t="str">
        <f>Kategorie!F17</f>
        <v>1985</v>
      </c>
    </row>
    <row r="111" spans="1:5" ht="12.75">
      <c r="A111" s="59" t="str">
        <f>Kategorie!B160</f>
        <v>2121</v>
      </c>
      <c r="B111" s="60" t="str">
        <f>Kategorie!C160</f>
        <v>Pospíchal</v>
      </c>
      <c r="C111" s="60" t="str">
        <f>Kategorie!D160</f>
        <v>Vladimír</v>
      </c>
      <c r="D111" s="60" t="str">
        <f>Kategorie!E160</f>
        <v>Brno</v>
      </c>
      <c r="E111" s="61" t="str">
        <f>Kategorie!F160</f>
        <v>1953</v>
      </c>
    </row>
    <row r="112" spans="1:5" ht="12.75">
      <c r="A112" s="59" t="str">
        <f>Kategorie!B74</f>
        <v>2146</v>
      </c>
      <c r="B112" s="60" t="str">
        <f>Kategorie!C74</f>
        <v>Drábek</v>
      </c>
      <c r="C112" s="60" t="str">
        <f>Kategorie!D74</f>
        <v>Jan</v>
      </c>
      <c r="D112" s="60" t="str">
        <f>Kategorie!E74</f>
        <v>Run Kanice</v>
      </c>
      <c r="E112" s="61" t="str">
        <f>Kategorie!F74</f>
        <v>1980</v>
      </c>
    </row>
    <row r="113" spans="1:5" ht="12.75">
      <c r="A113" s="59" t="str">
        <f>Kategorie!B124</f>
        <v>22</v>
      </c>
      <c r="B113" s="60" t="str">
        <f>Kategorie!C124</f>
        <v>Smolík</v>
      </c>
      <c r="C113" s="60" t="str">
        <f>Kategorie!D124</f>
        <v>Antonín</v>
      </c>
      <c r="D113" s="60" t="str">
        <f>Kategorie!E124</f>
        <v>Hruš. u Brna</v>
      </c>
      <c r="E113" s="61" t="str">
        <f>Kategorie!F124</f>
        <v>1963</v>
      </c>
    </row>
    <row r="114" spans="1:5" ht="12.75">
      <c r="A114" s="59" t="str">
        <f>Kategorie!B62</f>
        <v>224</v>
      </c>
      <c r="B114" s="60" t="str">
        <f>Kategorie!C62</f>
        <v>Hatzak</v>
      </c>
      <c r="C114" s="60" t="str">
        <f>Kategorie!D62</f>
        <v>Fabian</v>
      </c>
      <c r="D114" s="60" t="str">
        <f>Kategorie!E62</f>
        <v>LAC Harlekin</v>
      </c>
      <c r="E114" s="61" t="str">
        <f>Kategorie!F62</f>
        <v>1988</v>
      </c>
    </row>
    <row r="115" spans="1:5" ht="12.75">
      <c r="A115" s="59" t="str">
        <f>Kategorie!B25</f>
        <v>23</v>
      </c>
      <c r="B115" s="60" t="str">
        <f>Kategorie!C25</f>
        <v>Švrček</v>
      </c>
      <c r="C115" s="60" t="str">
        <f>Kategorie!D25</f>
        <v>Filip</v>
      </c>
      <c r="D115" s="60" t="str">
        <f>Kategorie!E25</f>
        <v>MK Chrti Lednice</v>
      </c>
      <c r="E115" s="61" t="str">
        <f>Kategorie!F25</f>
        <v>1981</v>
      </c>
    </row>
    <row r="116" spans="1:5" ht="12.75">
      <c r="A116" s="59" t="str">
        <f>Kategorie!B155</f>
        <v>24</v>
      </c>
      <c r="B116" s="60" t="str">
        <f>Kategorie!C155</f>
        <v>Kopeček</v>
      </c>
      <c r="C116" s="60" t="str">
        <f>Kategorie!D155</f>
        <v>Ivan</v>
      </c>
      <c r="D116" s="60" t="str">
        <f>Kategorie!E155</f>
        <v>AC Mor.Slavia</v>
      </c>
      <c r="E116" s="61" t="str">
        <f>Kategorie!F155</f>
        <v>1949</v>
      </c>
    </row>
    <row r="117" spans="1:5" ht="12.75">
      <c r="A117" s="59" t="str">
        <f>Kategorie!B69</f>
        <v>2490</v>
      </c>
      <c r="B117" s="60" t="str">
        <f>Kategorie!C69</f>
        <v>Kratochvíl</v>
      </c>
      <c r="C117" s="60" t="str">
        <f>Kategorie!D69</f>
        <v>Roman</v>
      </c>
      <c r="D117" s="60" t="str">
        <f>Kategorie!E69</f>
        <v>Lednice</v>
      </c>
      <c r="E117" s="61" t="str">
        <f>Kategorie!F69</f>
        <v>1978</v>
      </c>
    </row>
    <row r="118" spans="1:5" ht="12.75">
      <c r="A118" s="59" t="str">
        <f>Kategorie!B81</f>
        <v>25</v>
      </c>
      <c r="B118" s="60" t="str">
        <f>Kategorie!C81</f>
        <v>Šimunek</v>
      </c>
      <c r="C118" s="60" t="str">
        <f>Kategorie!D81</f>
        <v>Martin</v>
      </c>
      <c r="D118" s="60" t="str">
        <f>Kategorie!E81</f>
        <v>Modřice</v>
      </c>
      <c r="E118" s="61" t="str">
        <f>Kategorie!F81</f>
        <v>1966</v>
      </c>
    </row>
    <row r="119" spans="1:5" ht="12.75">
      <c r="A119" s="59" t="str">
        <f>Kategorie!B161</f>
        <v>250</v>
      </c>
      <c r="B119" s="60" t="str">
        <f>Kategorie!C161</f>
        <v>Pfeiffer</v>
      </c>
      <c r="C119" s="60" t="str">
        <f>Kategorie!D161</f>
        <v>Josef</v>
      </c>
      <c r="D119" s="60" t="str">
        <f>Kategorie!E161</f>
        <v>LAC Harlekin</v>
      </c>
      <c r="E119" s="61" t="str">
        <f>Kategorie!F161</f>
        <v>1947</v>
      </c>
    </row>
    <row r="120" spans="1:5" ht="12.75">
      <c r="A120" s="59" t="str">
        <f>Kategorie!B125</f>
        <v>258</v>
      </c>
      <c r="B120" s="60" t="str">
        <f>Kategorie!C125</f>
        <v>Schmid</v>
      </c>
      <c r="C120" s="60" t="str">
        <f>Kategorie!D125</f>
        <v>Robert</v>
      </c>
      <c r="D120" s="60" t="str">
        <f>Kategorie!E125</f>
        <v>LAC Harlekin</v>
      </c>
      <c r="E120" s="61" t="str">
        <f>Kategorie!F125</f>
        <v>1961</v>
      </c>
    </row>
    <row r="121" spans="1:5" ht="12.75">
      <c r="A121" s="59" t="str">
        <f>Kategorie!B14</f>
        <v>26</v>
      </c>
      <c r="B121" s="60" t="str">
        <f>Kategorie!C14</f>
        <v>Koudelka</v>
      </c>
      <c r="C121" s="60" t="str">
        <f>Kategorie!D14</f>
        <v>Lukáš</v>
      </c>
      <c r="D121" s="60" t="str">
        <f>Kategorie!E14</f>
        <v>AK Drnovice</v>
      </c>
      <c r="E121" s="61" t="str">
        <f>Kategorie!F14</f>
        <v>1983</v>
      </c>
    </row>
    <row r="122" spans="1:5" ht="12.75">
      <c r="A122" s="59" t="str">
        <f>Kategorie!B16</f>
        <v>27</v>
      </c>
      <c r="B122" s="60" t="str">
        <f>Kategorie!C16</f>
        <v>Britan</v>
      </c>
      <c r="C122" s="60" t="str">
        <f>Kategorie!D16</f>
        <v>Martin</v>
      </c>
      <c r="D122" s="60" t="str">
        <f>Kategorie!E16</f>
        <v>Brno</v>
      </c>
      <c r="E122" s="61" t="str">
        <f>Kategorie!F16</f>
        <v>1987</v>
      </c>
    </row>
    <row r="123" spans="1:5" ht="12.75">
      <c r="A123" s="59" t="str">
        <f>Kategorie!B65</f>
        <v>275</v>
      </c>
      <c r="B123" s="60" t="str">
        <f>Kategorie!C65</f>
        <v>Přibyl</v>
      </c>
      <c r="C123" s="60" t="str">
        <f>Kategorie!D65</f>
        <v>Petr</v>
      </c>
      <c r="D123" s="60" t="str">
        <f>Kategorie!E65</f>
        <v>nezařazen</v>
      </c>
      <c r="E123" s="61" t="str">
        <f>Kategorie!F65</f>
        <v>1984</v>
      </c>
    </row>
    <row r="124" spans="1:5" ht="12.75">
      <c r="A124" s="59" t="str">
        <f>Kategorie!B185</f>
        <v>29</v>
      </c>
      <c r="B124" s="60" t="str">
        <f>Kategorie!C185</f>
        <v>Jančaříková</v>
      </c>
      <c r="C124" s="60" t="str">
        <f>Kategorie!D185</f>
        <v>Lenka</v>
      </c>
      <c r="D124" s="60" t="str">
        <f>Kategorie!E185</f>
        <v>Brno</v>
      </c>
      <c r="E124" s="61" t="str">
        <f>Kategorie!F185</f>
        <v>1970</v>
      </c>
    </row>
    <row r="125" spans="1:5" ht="12.75">
      <c r="A125" s="59" t="str">
        <f>Kategorie!B86</f>
        <v>3</v>
      </c>
      <c r="B125" s="60" t="str">
        <f>Kategorie!C86</f>
        <v>Florián</v>
      </c>
      <c r="C125" s="60" t="str">
        <f>Kategorie!D86</f>
        <v>Radim</v>
      </c>
      <c r="D125" s="60" t="str">
        <f>Kategorie!E86</f>
        <v>AP Brno</v>
      </c>
      <c r="E125" s="61" t="str">
        <f>Kategorie!F86</f>
        <v>1970</v>
      </c>
    </row>
    <row r="126" spans="1:5" ht="12.75">
      <c r="A126" s="59" t="str">
        <f>Kategorie!B193</f>
        <v>30</v>
      </c>
      <c r="B126" s="60" t="str">
        <f>Kategorie!C193</f>
        <v>Vávrová</v>
      </c>
      <c r="C126" s="60" t="str">
        <f>Kategorie!D193</f>
        <v>Anna</v>
      </c>
      <c r="D126" s="60" t="str">
        <f>Kategorie!E193</f>
        <v>Hruš. u Brna</v>
      </c>
      <c r="E126" s="61" t="str">
        <f>Kategorie!F193</f>
        <v>1972</v>
      </c>
    </row>
    <row r="127" spans="1:5" ht="12.75">
      <c r="A127" s="59" t="str">
        <f>Kategorie!B83</f>
        <v>300</v>
      </c>
      <c r="B127" s="60" t="str">
        <f>Kategorie!C83</f>
        <v>Procházka</v>
      </c>
      <c r="C127" s="60" t="str">
        <f>Kategorie!D83</f>
        <v>Pavel</v>
      </c>
      <c r="D127" s="60" t="str">
        <f>Kategorie!E83</f>
        <v>nezařazen</v>
      </c>
      <c r="E127" s="61" t="str">
        <f>Kategorie!F83</f>
        <v>1970</v>
      </c>
    </row>
    <row r="128" spans="1:5" ht="12.75">
      <c r="A128" s="59" t="str">
        <f>Kategorie!B207</f>
        <v>31</v>
      </c>
      <c r="B128" s="60" t="str">
        <f>Kategorie!C207</f>
        <v>Podmelová</v>
      </c>
      <c r="C128" s="60" t="str">
        <f>Kategorie!D207</f>
        <v>Vilma</v>
      </c>
      <c r="D128" s="60" t="str">
        <f>Kategorie!E207</f>
        <v>AC Mor.Slavia</v>
      </c>
      <c r="E128" s="61" t="str">
        <f>Kategorie!F207</f>
        <v>1962</v>
      </c>
    </row>
    <row r="129" spans="1:5" ht="12.75">
      <c r="A129" s="59" t="str">
        <f>Kategorie!B215</f>
        <v>31</v>
      </c>
      <c r="B129" s="60" t="str">
        <f>Kategorie!C215</f>
        <v>Floriánová</v>
      </c>
      <c r="C129" s="60" t="str">
        <f>Kategorie!D215</f>
        <v>Veronika</v>
      </c>
      <c r="D129" s="60" t="str">
        <f>Kategorie!E215</f>
        <v>AP Brno</v>
      </c>
      <c r="E129" s="61" t="str">
        <f>Kategorie!F215</f>
        <v>1973</v>
      </c>
    </row>
    <row r="130" spans="1:5" ht="12.75">
      <c r="A130" s="59" t="str">
        <f>Kategorie!B171</f>
        <v>3111</v>
      </c>
      <c r="B130" s="60" t="str">
        <f>Kategorie!C171</f>
        <v>Válková</v>
      </c>
      <c r="C130" s="60" t="str">
        <f>Kategorie!D171</f>
        <v>Petra</v>
      </c>
      <c r="D130" s="60" t="str">
        <f>Kategorie!E171</f>
        <v>Brno</v>
      </c>
      <c r="E130" s="61" t="str">
        <f>Kategorie!F171</f>
        <v>1988</v>
      </c>
    </row>
    <row r="131" spans="1:5" ht="12.75">
      <c r="A131" s="59" t="str">
        <f>Kategorie!B178</f>
        <v>32</v>
      </c>
      <c r="B131" s="60" t="str">
        <f>Kategorie!C178</f>
        <v>Pavloušková</v>
      </c>
      <c r="C131" s="60" t="str">
        <f>Kategorie!D178</f>
        <v>Jana</v>
      </c>
      <c r="D131" s="60" t="str">
        <f>Kategorie!E178</f>
        <v>Brno</v>
      </c>
      <c r="E131" s="61" t="str">
        <f>Kategorie!F178</f>
        <v>1983</v>
      </c>
    </row>
    <row r="132" spans="1:5" ht="12.75">
      <c r="A132" s="59" t="str">
        <f>Kategorie!B201</f>
        <v>33</v>
      </c>
      <c r="B132" s="60" t="str">
        <f>Kategorie!C201</f>
        <v>Dočkalová</v>
      </c>
      <c r="C132" s="60" t="str">
        <f>Kategorie!D201</f>
        <v>Věra</v>
      </c>
      <c r="D132" s="60" t="str">
        <f>Kategorie!E201</f>
        <v>HZS JMK</v>
      </c>
      <c r="E132" s="61" t="str">
        <f>Kategorie!F201</f>
        <v>1976</v>
      </c>
    </row>
    <row r="133" spans="1:5" ht="12.75">
      <c r="A133" s="59" t="str">
        <f>Kategorie!B132</f>
        <v>330</v>
      </c>
      <c r="B133" s="60" t="str">
        <f>Kategorie!C132</f>
        <v>Sobotka</v>
      </c>
      <c r="C133" s="60" t="str">
        <f>Kategorie!D132</f>
        <v>Josef</v>
      </c>
      <c r="D133" s="60" t="str">
        <f>Kategorie!E132</f>
        <v>Mor.Nová Ves</v>
      </c>
      <c r="E133" s="61" t="str">
        <f>Kategorie!F132</f>
        <v>1964</v>
      </c>
    </row>
    <row r="134" spans="1:5" ht="12.75">
      <c r="A134" s="59" t="str">
        <f>Kategorie!B82</f>
        <v>3333</v>
      </c>
      <c r="B134" s="60" t="str">
        <f>Kategorie!C82</f>
        <v>Vojtěch</v>
      </c>
      <c r="C134" s="60" t="str">
        <f>Kategorie!D82</f>
        <v>Petr</v>
      </c>
      <c r="D134" s="60" t="str">
        <f>Kategorie!E82</f>
        <v>Sedlešovice</v>
      </c>
      <c r="E134" s="61" t="str">
        <f>Kategorie!F82</f>
        <v>1971</v>
      </c>
    </row>
    <row r="135" spans="1:5" ht="12.75">
      <c r="A135" s="59" t="str">
        <f>Kategorie!B216</f>
        <v>34</v>
      </c>
      <c r="B135" s="60" t="str">
        <f>Kategorie!C216</f>
        <v>Koubkova</v>
      </c>
      <c r="C135" s="60" t="str">
        <f>Kategorie!D216</f>
        <v>Martina</v>
      </c>
      <c r="D135" s="60" t="str">
        <f>Kategorie!E216</f>
        <v>RWE</v>
      </c>
      <c r="E135" s="61" t="str">
        <f>Kategorie!F216</f>
        <v>1979</v>
      </c>
    </row>
    <row r="136" spans="1:5" ht="12.75">
      <c r="A136" s="59" t="str">
        <f>Kategorie!B174</f>
        <v>35</v>
      </c>
      <c r="B136" s="60" t="str">
        <f>Kategorie!C174</f>
        <v>Šitková</v>
      </c>
      <c r="C136" s="60" t="str">
        <f>Kategorie!D174</f>
        <v>Terezie</v>
      </c>
      <c r="D136" s="60" t="str">
        <f>Kategorie!E174</f>
        <v>AK Drnovice</v>
      </c>
      <c r="E136" s="61" t="str">
        <f>Kategorie!F174</f>
        <v>1992</v>
      </c>
    </row>
    <row r="137" spans="1:5" ht="12.75">
      <c r="A137" s="59" t="str">
        <f>Kategorie!B180</f>
        <v>36</v>
      </c>
      <c r="B137" s="60" t="str">
        <f>Kategorie!C180</f>
        <v>Steinerová</v>
      </c>
      <c r="C137" s="60" t="str">
        <f>Kategorie!D180</f>
        <v>Klára</v>
      </c>
      <c r="D137" s="60" t="str">
        <f>Kategorie!E180</f>
        <v>Brno</v>
      </c>
      <c r="E137" s="61" t="str">
        <f>Kategorie!F180</f>
        <v>1993</v>
      </c>
    </row>
    <row r="138" spans="1:5" ht="12.75">
      <c r="A138" s="59" t="str">
        <f>Kategorie!B187</f>
        <v>37</v>
      </c>
      <c r="B138" s="60" t="str">
        <f>Kategorie!C187</f>
        <v>Hanáková</v>
      </c>
      <c r="C138" s="60" t="str">
        <f>Kategorie!D187</f>
        <v>Miroslava</v>
      </c>
      <c r="D138" s="60" t="str">
        <f>Kategorie!E187</f>
        <v>TJ Sok.Bučovice</v>
      </c>
      <c r="E138" s="61" t="str">
        <f>Kategorie!F187</f>
        <v>1966</v>
      </c>
    </row>
    <row r="139" spans="1:5" ht="12.75">
      <c r="A139" s="59" t="str">
        <f>Kategorie!B209</f>
        <v>38</v>
      </c>
      <c r="B139" s="60" t="str">
        <f>Kategorie!C209</f>
        <v>Budinská</v>
      </c>
      <c r="C139" s="60" t="str">
        <f>Kategorie!D209</f>
        <v>Hana</v>
      </c>
      <c r="D139" s="60" t="str">
        <f>Kategorie!E209</f>
        <v>AC Mor.Slavia</v>
      </c>
      <c r="E139" s="61" t="str">
        <f>Kategorie!F209</f>
        <v>1960</v>
      </c>
    </row>
    <row r="140" spans="1:5" ht="12.75">
      <c r="A140" s="59" t="str">
        <f>Kategorie!B42</f>
        <v>39</v>
      </c>
      <c r="B140" s="60" t="str">
        <f>Kategorie!C42</f>
        <v>Blažek</v>
      </c>
      <c r="C140" s="60" t="str">
        <f>Kategorie!D42</f>
        <v>Lukáš</v>
      </c>
      <c r="D140" s="60" t="str">
        <f>Kategorie!E42</f>
        <v>Velosport</v>
      </c>
      <c r="E140" s="61" t="str">
        <f>Kategorie!F42</f>
        <v>1998</v>
      </c>
    </row>
    <row r="141" spans="1:5" ht="12.75">
      <c r="A141" s="59" t="str">
        <f>Kategorie!B91</f>
        <v>4</v>
      </c>
      <c r="B141" s="60" t="str">
        <f>Kategorie!C91</f>
        <v>Baják</v>
      </c>
      <c r="C141" s="60" t="str">
        <f>Kategorie!D91</f>
        <v>Marek</v>
      </c>
      <c r="D141" s="60" t="str">
        <f>Kategorie!E91</f>
        <v>T.J.Sok.V.B</v>
      </c>
      <c r="E141" s="61" t="str">
        <f>Kategorie!F91</f>
        <v>1972</v>
      </c>
    </row>
    <row r="142" spans="1:5" ht="12.75">
      <c r="A142" s="59" t="str">
        <f>Kategorie!B147</f>
        <v>40</v>
      </c>
      <c r="B142" s="60" t="str">
        <f>Kategorie!C147</f>
        <v>Bobek</v>
      </c>
      <c r="C142" s="60" t="str">
        <f>Kategorie!D147</f>
        <v>Josef</v>
      </c>
      <c r="D142" s="60" t="str">
        <f>Kategorie!E147</f>
        <v>TJ Znojmo</v>
      </c>
      <c r="E142" s="61" t="str">
        <f>Kategorie!F147</f>
        <v>1949</v>
      </c>
    </row>
    <row r="143" spans="1:5" ht="12.75">
      <c r="A143" s="59" t="str">
        <f>Kategorie!B64</f>
        <v>41</v>
      </c>
      <c r="B143" s="60" t="str">
        <f>Kategorie!C64</f>
        <v>Blažek</v>
      </c>
      <c r="C143" s="60" t="str">
        <f>Kategorie!D64</f>
        <v>Jakub</v>
      </c>
      <c r="D143" s="60" t="str">
        <f>Kategorie!E64</f>
        <v>Velosport</v>
      </c>
      <c r="E143" s="61" t="str">
        <f>Kategorie!F64</f>
        <v>1998</v>
      </c>
    </row>
    <row r="144" spans="1:5" ht="12.75">
      <c r="A144" s="59" t="str">
        <f>Kategorie!B189</f>
        <v>44</v>
      </c>
      <c r="B144" s="60" t="str">
        <f>Kategorie!C189</f>
        <v>Mullerova</v>
      </c>
      <c r="C144" s="60" t="str">
        <f>Kategorie!D189</f>
        <v>Hana</v>
      </c>
      <c r="D144" s="60" t="str">
        <f>Kategorie!E189</f>
        <v>AK Drnovice</v>
      </c>
      <c r="E144" s="61" t="str">
        <f>Kategorie!F189</f>
        <v>1974</v>
      </c>
    </row>
    <row r="145" spans="1:5" ht="12.75">
      <c r="A145" s="59" t="str">
        <f>Kategorie!B115</f>
        <v>48</v>
      </c>
      <c r="B145" s="60" t="str">
        <f>Kategorie!C115</f>
        <v>Horák</v>
      </c>
      <c r="C145" s="60" t="str">
        <f>Kategorie!D115</f>
        <v>Pavel</v>
      </c>
      <c r="D145" s="60" t="str">
        <f>Kategorie!E115</f>
        <v>Vyškov</v>
      </c>
      <c r="E145" s="61" t="str">
        <f>Kategorie!F115</f>
        <v>1961</v>
      </c>
    </row>
    <row r="146" spans="1:5" ht="12.75">
      <c r="A146" s="59" t="str">
        <f>Kategorie!B106</f>
        <v>49</v>
      </c>
      <c r="B146" s="60" t="str">
        <f>Kategorie!C106</f>
        <v>Pončík</v>
      </c>
      <c r="C146" s="60" t="str">
        <f>Kategorie!D106</f>
        <v>Jiří</v>
      </c>
      <c r="D146" s="60" t="str">
        <f>Kategorie!E106</f>
        <v>TJ P.Bavory</v>
      </c>
      <c r="E146" s="61" t="str">
        <f>Kategorie!F106</f>
        <v>1973</v>
      </c>
    </row>
    <row r="147" spans="1:5" ht="12.75">
      <c r="A147" s="59" t="str">
        <f>Kategorie!B141</f>
        <v>5</v>
      </c>
      <c r="B147" s="60" t="str">
        <f>Kategorie!C141</f>
        <v>Dražan</v>
      </c>
      <c r="C147" s="60" t="str">
        <f>Kategorie!D141</f>
        <v>Libor</v>
      </c>
      <c r="D147" s="60" t="str">
        <f>Kategorie!E141</f>
        <v>Univerzita Obra</v>
      </c>
      <c r="E147" s="61" t="str">
        <f>Kategorie!F141</f>
        <v>1960</v>
      </c>
    </row>
    <row r="148" spans="1:5" ht="12.75">
      <c r="A148" s="59" t="str">
        <f>Kategorie!B59</f>
        <v>50</v>
      </c>
      <c r="B148" s="60" t="str">
        <f>Kategorie!C59</f>
        <v>Špičák</v>
      </c>
      <c r="C148" s="60" t="str">
        <f>Kategorie!D59</f>
        <v>Pavel</v>
      </c>
      <c r="D148" s="60" t="str">
        <f>Kategorie!E59</f>
        <v>Vyškov</v>
      </c>
      <c r="E148" s="61" t="str">
        <f>Kategorie!F59</f>
        <v>1978</v>
      </c>
    </row>
    <row r="149" spans="1:5" ht="12.75">
      <c r="A149" s="59" t="str">
        <f>Kategorie!B200</f>
        <v>51</v>
      </c>
      <c r="B149" s="60" t="str">
        <f>Kategorie!C200</f>
        <v>Horáčková</v>
      </c>
      <c r="C149" s="60" t="str">
        <f>Kategorie!D200</f>
        <v>Pavla</v>
      </c>
      <c r="D149" s="60" t="str">
        <f>Kategorie!E200</f>
        <v>AC Mor.Slavia</v>
      </c>
      <c r="E149" s="61" t="str">
        <f>Kategorie!F200</f>
        <v>1977</v>
      </c>
    </row>
    <row r="150" spans="1:5" ht="12.75">
      <c r="A150" s="59" t="str">
        <f>Kategorie!B188</f>
        <v>53</v>
      </c>
      <c r="B150" s="60" t="str">
        <f>Kategorie!C188</f>
        <v>Topinková</v>
      </c>
      <c r="C150" s="60" t="str">
        <f>Kategorie!D188</f>
        <v>Lenka</v>
      </c>
      <c r="D150" s="60" t="str">
        <f>Kategorie!E188</f>
        <v>AC Mor.Slavia</v>
      </c>
      <c r="E150" s="61" t="str">
        <f>Kategorie!F188</f>
        <v>1976</v>
      </c>
    </row>
    <row r="151" spans="1:5" ht="12.75">
      <c r="A151" s="59" t="str">
        <f>Kategorie!B109</f>
        <v>54</v>
      </c>
      <c r="B151" s="60" t="str">
        <f>Kategorie!C109</f>
        <v>Soustružník</v>
      </c>
      <c r="C151" s="60" t="str">
        <f>Kategorie!D109</f>
        <v>Jiří</v>
      </c>
      <c r="D151" s="60" t="str">
        <f>Kategorie!E109</f>
        <v>Vyškov</v>
      </c>
      <c r="E151" s="61" t="str">
        <f>Kategorie!F109</f>
        <v>1972</v>
      </c>
    </row>
    <row r="152" spans="1:5" ht="12.75">
      <c r="A152" s="59" t="str">
        <f>Kategorie!B61</f>
        <v>55</v>
      </c>
      <c r="B152" s="60" t="str">
        <f>Kategorie!C61</f>
        <v>Pochylý</v>
      </c>
      <c r="C152" s="60" t="str">
        <f>Kategorie!D61</f>
        <v>Lukáš</v>
      </c>
      <c r="D152" s="60" t="str">
        <f>Kategorie!E61</f>
        <v>nezařezen</v>
      </c>
      <c r="E152" s="61" t="str">
        <f>Kategorie!F61</f>
        <v>1987</v>
      </c>
    </row>
    <row r="153" spans="1:5" ht="12.75">
      <c r="A153" s="59" t="str">
        <f>Kategorie!B71</f>
        <v>56</v>
      </c>
      <c r="B153" s="60" t="str">
        <f>Kategorie!C71</f>
        <v>Sedílek</v>
      </c>
      <c r="C153" s="60" t="str">
        <f>Kategorie!D71</f>
        <v>Martin</v>
      </c>
      <c r="D153" s="60" t="str">
        <f>Kategorie!E71</f>
        <v>nezařazen</v>
      </c>
      <c r="E153" s="61" t="str">
        <f>Kategorie!F71</f>
        <v>1987</v>
      </c>
    </row>
    <row r="154" spans="1:5" ht="12.75">
      <c r="A154" s="59" t="str">
        <f>Kategorie!B73</f>
        <v>57</v>
      </c>
      <c r="B154" s="60" t="str">
        <f>Kategorie!C73</f>
        <v>Marek</v>
      </c>
      <c r="C154" s="60" t="str">
        <f>Kategorie!D73</f>
        <v>Jakub</v>
      </c>
      <c r="D154" s="60" t="str">
        <f>Kategorie!E73</f>
        <v>Popocatepetl Znojmo</v>
      </c>
      <c r="E154" s="61" t="str">
        <f>Kategorie!F73</f>
        <v>1999</v>
      </c>
    </row>
    <row r="155" spans="1:5" ht="12.75">
      <c r="A155" s="59" t="str">
        <f>Kategorie!B181</f>
        <v>58</v>
      </c>
      <c r="B155" s="60" t="str">
        <f>Kategorie!C181</f>
        <v>Janků</v>
      </c>
      <c r="C155" s="60" t="str">
        <f>Kategorie!D181</f>
        <v>Kateřina</v>
      </c>
      <c r="D155" s="60" t="str">
        <f>Kategorie!E181</f>
        <v>nezařazen</v>
      </c>
      <c r="E155" s="61" t="str">
        <f>Kategorie!F181</f>
        <v>1987</v>
      </c>
    </row>
    <row r="156" spans="1:5" ht="12.75">
      <c r="A156" s="59" t="str">
        <f>Kategorie!B191</f>
        <v>584</v>
      </c>
      <c r="B156" s="60" t="str">
        <f>Kategorie!C191</f>
        <v>Matulová</v>
      </c>
      <c r="C156" s="60" t="str">
        <f>Kategorie!D191</f>
        <v>Martina</v>
      </c>
      <c r="D156" s="60" t="str">
        <f>Kategorie!E191</f>
        <v>Brno</v>
      </c>
      <c r="E156" s="61" t="str">
        <f>Kategorie!F191</f>
        <v>1972</v>
      </c>
    </row>
    <row r="157" spans="1:5" ht="12.75">
      <c r="A157" s="59" t="str">
        <f>Kategorie!B152</f>
        <v>59</v>
      </c>
      <c r="B157" s="60" t="str">
        <f>Kategorie!C152</f>
        <v>Karas</v>
      </c>
      <c r="C157" s="60" t="str">
        <f>Kategorie!D152</f>
        <v>Karel</v>
      </c>
      <c r="D157" s="60" t="str">
        <f>Kategorie!E152</f>
        <v>Vk Hodonín</v>
      </c>
      <c r="E157" s="61" t="str">
        <f>Kategorie!F152</f>
        <v>1945</v>
      </c>
    </row>
    <row r="158" spans="1:5" ht="12.75">
      <c r="A158" s="59" t="str">
        <f>Kategorie!B99</f>
        <v>6</v>
      </c>
      <c r="B158" s="60" t="str">
        <f>Kategorie!C99</f>
        <v>Střelec</v>
      </c>
      <c r="C158" s="60" t="str">
        <f>Kategorie!D99</f>
        <v>Josef</v>
      </c>
      <c r="D158" s="60" t="str">
        <f>Kategorie!E99</f>
        <v>R.E.M.Popice</v>
      </c>
      <c r="E158" s="61" t="str">
        <f>Kategorie!F99</f>
        <v>1974</v>
      </c>
    </row>
    <row r="159" spans="1:5" ht="12.75">
      <c r="A159" s="59" t="str">
        <f>Kategorie!B212</f>
        <v>60</v>
      </c>
      <c r="B159" s="60" t="str">
        <f>Kategorie!C212</f>
        <v>Kociánová</v>
      </c>
      <c r="C159" s="60" t="str">
        <f>Kategorie!D212</f>
        <v>Marie</v>
      </c>
      <c r="D159" s="60" t="str">
        <f>Kategorie!E212</f>
        <v>nezařazen</v>
      </c>
      <c r="E159" s="61" t="str">
        <f>Kategorie!F212</f>
        <v>1946</v>
      </c>
    </row>
    <row r="160" spans="1:5" ht="12.75">
      <c r="A160" s="59" t="str">
        <f>Kategorie!B55</f>
        <v>600</v>
      </c>
      <c r="B160" s="60" t="str">
        <f>Kategorie!C55</f>
        <v>Skřivan</v>
      </c>
      <c r="C160" s="60" t="str">
        <f>Kategorie!D55</f>
        <v>Filip</v>
      </c>
      <c r="D160" s="60" t="str">
        <f>Kategorie!E55</f>
        <v>G36</v>
      </c>
      <c r="E160" s="61" t="str">
        <f>Kategorie!F55</f>
        <v>1985</v>
      </c>
    </row>
    <row r="161" spans="1:5" ht="12.75">
      <c r="A161" s="59" t="str">
        <f>Kategorie!B116</f>
        <v>607</v>
      </c>
      <c r="B161" s="60" t="str">
        <f>Kategorie!C116</f>
        <v>Kolínek</v>
      </c>
      <c r="C161" s="60" t="str">
        <f>Kategorie!D116</f>
        <v>František</v>
      </c>
      <c r="D161" s="60" t="str">
        <f>Kategorie!E116</f>
        <v>AK Perná</v>
      </c>
      <c r="E161" s="61" t="str">
        <f>Kategorie!F116</f>
        <v>1956</v>
      </c>
    </row>
    <row r="162" spans="1:5" ht="12.75">
      <c r="A162" s="59" t="str">
        <f>Kategorie!B175</f>
        <v>610</v>
      </c>
      <c r="B162" s="60" t="str">
        <f>Kategorie!C175</f>
        <v>Zagorová</v>
      </c>
      <c r="C162" s="60" t="str">
        <f>Kategorie!D175</f>
        <v>Marie</v>
      </c>
      <c r="D162" s="60" t="str">
        <f>Kategorie!E175</f>
        <v>G36</v>
      </c>
      <c r="E162" s="61" t="str">
        <f>Kategorie!F175</f>
        <v>1987</v>
      </c>
    </row>
    <row r="163" spans="1:5" ht="12.75">
      <c r="A163" s="59" t="str">
        <f>Kategorie!B126</f>
        <v>63</v>
      </c>
      <c r="B163" s="60" t="str">
        <f>Kategorie!C126</f>
        <v>Marek</v>
      </c>
      <c r="C163" s="60" t="str">
        <f>Kategorie!D126</f>
        <v>Ludvík</v>
      </c>
      <c r="D163" s="60" t="str">
        <f>Kategorie!E126</f>
        <v>Popocatepetl Znojmo</v>
      </c>
      <c r="E163" s="61" t="str">
        <f>Kategorie!F126</f>
        <v>1958</v>
      </c>
    </row>
    <row r="164" spans="1:5" ht="12.75">
      <c r="A164" s="59" t="str">
        <f>Kategorie!B204</f>
        <v>640</v>
      </c>
      <c r="B164" s="60" t="str">
        <f>Kategorie!C204</f>
        <v>Mullner-Rieder Sabina</v>
      </c>
      <c r="C164" s="60">
        <f>Kategorie!D204</f>
        <v>0</v>
      </c>
      <c r="D164" s="60" t="str">
        <f>Kategorie!E204</f>
        <v>LAC Harlekin</v>
      </c>
      <c r="E164" s="61" t="str">
        <f>Kategorie!F204</f>
        <v>1978</v>
      </c>
    </row>
    <row r="165" spans="1:5" ht="12.75">
      <c r="A165" s="59" t="str">
        <f>Kategorie!B117</f>
        <v>65</v>
      </c>
      <c r="B165" s="60" t="str">
        <f>Kategorie!C117</f>
        <v>Hubáček</v>
      </c>
      <c r="C165" s="60" t="str">
        <f>Kategorie!D117</f>
        <v>Josef</v>
      </c>
      <c r="D165" s="60" t="str">
        <f>Kategorie!E117</f>
        <v>Luhačovice</v>
      </c>
      <c r="E165" s="61" t="str">
        <f>Kategorie!F117</f>
        <v>1961</v>
      </c>
    </row>
    <row r="166" spans="1:5" ht="12.75">
      <c r="A166" s="59" t="str">
        <f>Kategorie!B208</f>
        <v>650</v>
      </c>
      <c r="B166" s="60" t="str">
        <f>Kategorie!C208</f>
        <v>Tománková</v>
      </c>
      <c r="C166" s="60" t="str">
        <f>Kategorie!D208</f>
        <v>Stanislava</v>
      </c>
      <c r="D166" s="60" t="str">
        <f>Kategorie!E208</f>
        <v>Brno</v>
      </c>
      <c r="E166" s="61" t="str">
        <f>Kategorie!F208</f>
        <v>1955</v>
      </c>
    </row>
    <row r="167" spans="1:5" ht="12.75">
      <c r="A167" s="59" t="str">
        <f>Kategorie!B168</f>
        <v>66</v>
      </c>
      <c r="B167" s="60" t="str">
        <f>Kategorie!C168</f>
        <v>Michálková</v>
      </c>
      <c r="C167" s="60" t="str">
        <f>Kategorie!D168</f>
        <v>Renata</v>
      </c>
      <c r="D167" s="60" t="str">
        <f>Kategorie!E168</f>
        <v>Hodonín</v>
      </c>
      <c r="E167" s="61" t="str">
        <f>Kategorie!F168</f>
        <v>1981</v>
      </c>
    </row>
    <row r="168" spans="1:5" ht="12.75">
      <c r="A168" s="59" t="str">
        <f>Kategorie!B19</f>
        <v>666</v>
      </c>
      <c r="B168" s="60" t="str">
        <f>Kategorie!C19</f>
        <v>Pospíchal</v>
      </c>
      <c r="C168" s="60" t="str">
        <f>Kategorie!D19</f>
        <v>Vladimír</v>
      </c>
      <c r="D168" s="60" t="str">
        <f>Kategorie!E19</f>
        <v>PS Brno</v>
      </c>
      <c r="E168" s="61" t="str">
        <f>Kategorie!F19</f>
        <v>1985</v>
      </c>
    </row>
    <row r="169" spans="1:5" ht="12.75">
      <c r="A169" s="59" t="str">
        <f>Kategorie!B128</f>
        <v>670</v>
      </c>
      <c r="B169" s="60" t="str">
        <f>Kategorie!C128</f>
        <v>Krupar</v>
      </c>
      <c r="C169" s="60" t="str">
        <f>Kategorie!D128</f>
        <v>Jan</v>
      </c>
      <c r="D169" s="60" t="str">
        <f>Kategorie!E128</f>
        <v>JmK</v>
      </c>
      <c r="E169" s="61" t="str">
        <f>Kategorie!F128</f>
        <v>1955</v>
      </c>
    </row>
    <row r="170" spans="1:5" ht="12.75">
      <c r="A170" s="59" t="str">
        <f>Kategorie!B203</f>
        <v>68</v>
      </c>
      <c r="B170" s="60" t="str">
        <f>Kategorie!C203</f>
        <v>Špacírová</v>
      </c>
      <c r="C170" s="60" t="str">
        <f>Kategorie!D203</f>
        <v>Danuše</v>
      </c>
      <c r="D170" s="60" t="str">
        <f>Kategorie!E203</f>
        <v>Olomouc</v>
      </c>
      <c r="E170" s="61" t="str">
        <f>Kategorie!F203</f>
        <v>1958</v>
      </c>
    </row>
    <row r="171" spans="1:5" ht="12.75">
      <c r="A171" s="59" t="str">
        <f>Kategorie!B176</f>
        <v>680</v>
      </c>
      <c r="B171" s="60" t="str">
        <f>Kategorie!C176</f>
        <v>Pluháčková</v>
      </c>
      <c r="C171" s="60" t="str">
        <f>Kategorie!D176</f>
        <v>Eva</v>
      </c>
      <c r="D171" s="60" t="str">
        <f>Kategorie!E176</f>
        <v>AC Senetářov</v>
      </c>
      <c r="E171" s="61" t="str">
        <f>Kategorie!F176</f>
        <v>1987</v>
      </c>
    </row>
    <row r="172" spans="1:5" ht="12.75">
      <c r="A172" s="59" t="str">
        <f>Kategorie!B118</f>
        <v>69</v>
      </c>
      <c r="B172" s="60" t="str">
        <f>Kategorie!C118</f>
        <v>Špacír</v>
      </c>
      <c r="C172" s="60" t="str">
        <f>Kategorie!D118</f>
        <v>Ladislav</v>
      </c>
      <c r="D172" s="60" t="str">
        <f>Kategorie!E118</f>
        <v>Loko Břeclav</v>
      </c>
      <c r="E172" s="61" t="str">
        <f>Kategorie!F118</f>
        <v>1955</v>
      </c>
    </row>
    <row r="173" spans="1:5" ht="12.75">
      <c r="A173" s="59" t="str">
        <f>Kategorie!B89</f>
        <v>7</v>
      </c>
      <c r="B173" s="60" t="str">
        <f>Kategorie!C89</f>
        <v>Jančařík</v>
      </c>
      <c r="C173" s="60" t="str">
        <f>Kategorie!D89</f>
        <v>Petr</v>
      </c>
      <c r="D173" s="60" t="str">
        <f>Kategorie!E89</f>
        <v>AAC Brno</v>
      </c>
      <c r="E173" s="61" t="str">
        <f>Kategorie!F89</f>
        <v>1968</v>
      </c>
    </row>
    <row r="174" spans="1:5" ht="12.75">
      <c r="A174" s="59" t="str">
        <f>Kategorie!B186</f>
        <v>70</v>
      </c>
      <c r="B174" s="60" t="str">
        <f>Kategorie!C186</f>
        <v>Doubková</v>
      </c>
      <c r="C174" s="60" t="str">
        <f>Kategorie!D186</f>
        <v>Kateřina</v>
      </c>
      <c r="D174" s="60" t="str">
        <f>Kategorie!E186</f>
        <v>AK Perná</v>
      </c>
      <c r="E174" s="61" t="str">
        <f>Kategorie!F186</f>
        <v>1972</v>
      </c>
    </row>
    <row r="175" spans="1:5" ht="12.75">
      <c r="A175" s="59" t="str">
        <f>Kategorie!B67</f>
        <v>710</v>
      </c>
      <c r="B175" s="60" t="str">
        <f>Kategorie!C67</f>
        <v>Pluháček</v>
      </c>
      <c r="C175" s="60" t="str">
        <f>Kategorie!D67</f>
        <v>Zdeněk</v>
      </c>
      <c r="D175" s="60" t="str">
        <f>Kategorie!E67</f>
        <v>AC Senetářov</v>
      </c>
      <c r="E175" s="61" t="str">
        <f>Kategorie!F67</f>
        <v>1985</v>
      </c>
    </row>
    <row r="176" spans="1:5" ht="12.75">
      <c r="A176" s="59" t="str">
        <f>Kategorie!B213</f>
        <v>720</v>
      </c>
      <c r="B176" s="60" t="str">
        <f>Kategorie!C213</f>
        <v>Cupalová</v>
      </c>
      <c r="C176" s="60" t="str">
        <f>Kategorie!D213</f>
        <v>Eva</v>
      </c>
      <c r="D176" s="60" t="str">
        <f>Kategorie!E213</f>
        <v>SK Bučovice</v>
      </c>
      <c r="E176" s="61" t="str">
        <f>Kategorie!F213</f>
        <v>1947</v>
      </c>
    </row>
    <row r="177" spans="1:5" ht="12.75">
      <c r="A177" s="59" t="str">
        <f>Kategorie!B120</f>
        <v>74</v>
      </c>
      <c r="B177" s="60" t="str">
        <f>Kategorie!C120</f>
        <v>Soukup</v>
      </c>
      <c r="C177" s="60" t="str">
        <f>Kategorie!D120</f>
        <v>Milan</v>
      </c>
      <c r="D177" s="60" t="str">
        <f>Kategorie!E120</f>
        <v>Milovice</v>
      </c>
      <c r="E177" s="61" t="str">
        <f>Kategorie!F120</f>
        <v>1964</v>
      </c>
    </row>
    <row r="178" spans="1:5" ht="12.75">
      <c r="A178" s="59" t="str">
        <f>Kategorie!B35</f>
        <v>740</v>
      </c>
      <c r="B178" s="60" t="str">
        <f>Kategorie!C35</f>
        <v>Vrbánek</v>
      </c>
      <c r="C178" s="60" t="str">
        <f>Kategorie!D35</f>
        <v>Ivan</v>
      </c>
      <c r="D178" s="60" t="str">
        <f>Kategorie!E35</f>
        <v>nezařazen</v>
      </c>
      <c r="E178" s="61" t="str">
        <f>Kategorie!F35</f>
        <v>1984</v>
      </c>
    </row>
    <row r="179" spans="1:5" ht="12.75">
      <c r="A179" s="59" t="str">
        <f>Kategorie!B112</f>
        <v>75</v>
      </c>
      <c r="B179" s="60" t="str">
        <f>Kategorie!C112</f>
        <v>Halbrštat</v>
      </c>
      <c r="C179" s="60" t="str">
        <f>Kategorie!D112</f>
        <v>Petr</v>
      </c>
      <c r="D179" s="60" t="str">
        <f>Kategorie!E112</f>
        <v>TK Znojmo</v>
      </c>
      <c r="E179" s="61" t="str">
        <f>Kategorie!F112</f>
        <v>1967</v>
      </c>
    </row>
    <row r="180" spans="1:5" ht="12.75">
      <c r="A180" s="59" t="str">
        <f>Kategorie!B41</f>
        <v>750</v>
      </c>
      <c r="B180" s="60" t="str">
        <f>Kategorie!C41</f>
        <v>Kučera</v>
      </c>
      <c r="C180" s="60" t="str">
        <f>Kategorie!D41</f>
        <v>Josef</v>
      </c>
      <c r="D180" s="60" t="str">
        <f>Kategorie!E41</f>
        <v>Rosice</v>
      </c>
      <c r="E180" s="61" t="str">
        <f>Kategorie!F41</f>
        <v>1985</v>
      </c>
    </row>
    <row r="181" spans="1:5" ht="12.75">
      <c r="A181" s="59" t="str">
        <f>Kategorie!B52</f>
        <v>76</v>
      </c>
      <c r="B181" s="60" t="str">
        <f>Kategorie!C52</f>
        <v>Novotný</v>
      </c>
      <c r="C181" s="60" t="str">
        <f>Kategorie!D52</f>
        <v>Vojta</v>
      </c>
      <c r="D181" s="60" t="str">
        <f>Kategorie!E52</f>
        <v>L.A.W</v>
      </c>
      <c r="E181" s="61" t="str">
        <f>Kategorie!F52</f>
        <v>1987</v>
      </c>
    </row>
    <row r="182" spans="1:5" ht="12.75">
      <c r="A182" s="59" t="str">
        <f>Kategorie!B79</f>
        <v>760</v>
      </c>
      <c r="B182" s="60" t="str">
        <f>Kategorie!C79</f>
        <v>Fučík</v>
      </c>
      <c r="C182" s="60" t="str">
        <f>Kategorie!D79</f>
        <v>Karel</v>
      </c>
      <c r="D182" s="60" t="str">
        <f>Kategorie!E79</f>
        <v>MS Brno</v>
      </c>
      <c r="E182" s="61" t="str">
        <f>Kategorie!F79</f>
        <v>1972</v>
      </c>
    </row>
    <row r="183" spans="1:5" ht="12.75">
      <c r="A183" s="59" t="str">
        <f>Kategorie!B102</f>
        <v>77</v>
      </c>
      <c r="B183" s="60" t="str">
        <f>Kategorie!C102</f>
        <v>Slavík</v>
      </c>
      <c r="C183" s="60" t="str">
        <f>Kategorie!D102</f>
        <v>Jiří</v>
      </c>
      <c r="D183" s="60" t="str">
        <f>Kategorie!E102</f>
        <v>Nikolčice</v>
      </c>
      <c r="E183" s="61" t="str">
        <f>Kategorie!F102</f>
        <v>1969</v>
      </c>
    </row>
    <row r="184" spans="1:5" ht="12.75">
      <c r="A184" s="59" t="str">
        <f>Kategorie!B85</f>
        <v>782</v>
      </c>
      <c r="B184" s="60" t="str">
        <f>Kategorie!C85</f>
        <v>Kynecký</v>
      </c>
      <c r="C184" s="60" t="str">
        <f>Kategorie!D85</f>
        <v>Radek</v>
      </c>
      <c r="D184" s="60" t="str">
        <f>Kategorie!E85</f>
        <v>Velké Pavlovice</v>
      </c>
      <c r="E184" s="61" t="str">
        <f>Kategorie!F85</f>
        <v>1972</v>
      </c>
    </row>
    <row r="185" spans="1:5" ht="12.75">
      <c r="A185" s="59" t="str">
        <f>Kategorie!B76</f>
        <v>789</v>
      </c>
      <c r="B185" s="60" t="str">
        <f>Kategorie!C76</f>
        <v>Hének</v>
      </c>
      <c r="C185" s="60" t="str">
        <f>Kategorie!D76</f>
        <v>Petr</v>
      </c>
      <c r="D185" s="60" t="str">
        <f>Kategorie!E76</f>
        <v>Kovalovice</v>
      </c>
      <c r="E185" s="61" t="str">
        <f>Kategorie!F76</f>
        <v>1987</v>
      </c>
    </row>
    <row r="186" spans="1:5" ht="12.75">
      <c r="A186" s="59" t="str">
        <f>Kategorie!B94</f>
        <v>8</v>
      </c>
      <c r="B186" s="60" t="str">
        <f>Kategorie!C94</f>
        <v>Vávra</v>
      </c>
      <c r="C186" s="60" t="str">
        <f>Kategorie!D94</f>
        <v>Václav</v>
      </c>
      <c r="D186" s="60" t="str">
        <f>Kategorie!E94</f>
        <v>VIDA!</v>
      </c>
      <c r="E186" s="61" t="str">
        <f>Kategorie!F94</f>
        <v>1971</v>
      </c>
    </row>
    <row r="187" spans="1:5" ht="12.75">
      <c r="A187" s="59" t="str">
        <f>Kategorie!B23</f>
        <v>80</v>
      </c>
      <c r="B187" s="60" t="str">
        <f>Kategorie!C23</f>
        <v>Vajčner</v>
      </c>
      <c r="C187" s="60" t="str">
        <f>Kategorie!D23</f>
        <v>Martin</v>
      </c>
      <c r="D187" s="60" t="str">
        <f>Kategorie!E23</f>
        <v>Znovín Znojmo</v>
      </c>
      <c r="E187" s="61" t="str">
        <f>Kategorie!F23</f>
        <v>1986</v>
      </c>
    </row>
    <row r="188" spans="1:5" ht="12.75">
      <c r="A188" s="59" t="str">
        <f>Kategorie!B210</f>
        <v>82</v>
      </c>
      <c r="B188" s="60" t="str">
        <f>Kategorie!C210</f>
        <v>Krejcmková</v>
      </c>
      <c r="C188" s="60" t="str">
        <f>Kategorie!D210</f>
        <v>Kateřina</v>
      </c>
      <c r="D188" s="60" t="str">
        <f>Kategorie!E210</f>
        <v>Sv.Kateřina</v>
      </c>
      <c r="E188" s="61" t="str">
        <f>Kategorie!F210</f>
        <v>1972</v>
      </c>
    </row>
    <row r="189" spans="1:5" ht="12.75">
      <c r="A189" s="59" t="str">
        <f>Kategorie!B151</f>
        <v>83</v>
      </c>
      <c r="B189" s="60" t="str">
        <f>Kategorie!C151</f>
        <v>Stráník</v>
      </c>
      <c r="C189" s="60" t="str">
        <f>Kategorie!D151</f>
        <v>Aleš</v>
      </c>
      <c r="D189" s="60" t="str">
        <f>Kategorie!E151</f>
        <v>nezařazen</v>
      </c>
      <c r="E189" s="61" t="str">
        <f>Kategorie!F151</f>
        <v>1950</v>
      </c>
    </row>
    <row r="190" spans="1:5" ht="12.75">
      <c r="A190" s="59" t="str">
        <f>Kategorie!B51</f>
        <v>84</v>
      </c>
      <c r="B190" s="60" t="str">
        <f>Kategorie!C51</f>
        <v>Hort</v>
      </c>
      <c r="C190" s="60" t="str">
        <f>Kategorie!D51</f>
        <v>David</v>
      </c>
      <c r="D190" s="60" t="str">
        <f>Kategorie!E51</f>
        <v>Třeběch</v>
      </c>
      <c r="E190" s="61" t="str">
        <f>Kategorie!F51</f>
        <v>1975</v>
      </c>
    </row>
    <row r="191" spans="1:5" ht="12.75">
      <c r="A191" s="59" t="str">
        <f>Kategorie!B205</f>
        <v>85</v>
      </c>
      <c r="B191" s="60" t="str">
        <f>Kategorie!C205</f>
        <v>Hortová</v>
      </c>
      <c r="C191" s="60" t="str">
        <f>Kategorie!D205</f>
        <v>Michaela</v>
      </c>
      <c r="D191" s="60" t="str">
        <f>Kategorie!E205</f>
        <v>Třeběh</v>
      </c>
      <c r="E191" s="61" t="str">
        <f>Kategorie!F205</f>
        <v>1975</v>
      </c>
    </row>
    <row r="192" spans="1:5" ht="12.75">
      <c r="A192" s="59" t="str">
        <f>Kategorie!B110</f>
        <v>86</v>
      </c>
      <c r="B192" s="60" t="str">
        <f>Kategorie!C110</f>
        <v>Špaček</v>
      </c>
      <c r="C192" s="60" t="str">
        <f>Kategorie!D110</f>
        <v>Pavel</v>
      </c>
      <c r="D192" s="60" t="str">
        <f>Kategorie!E110</f>
        <v>AK Tišnov</v>
      </c>
      <c r="E192" s="61" t="str">
        <f>Kategorie!F110</f>
        <v>1974</v>
      </c>
    </row>
    <row r="193" spans="1:5" ht="12.75">
      <c r="A193" s="59" t="str">
        <f>Kategorie!B92</f>
        <v>860</v>
      </c>
      <c r="B193" s="60" t="str">
        <f>Kategorie!C92</f>
        <v>Janáček</v>
      </c>
      <c r="C193" s="60" t="str">
        <f>Kategorie!D92</f>
        <v>Vladimír</v>
      </c>
      <c r="D193" s="60" t="str">
        <f>Kategorie!E92</f>
        <v>SK24</v>
      </c>
      <c r="E193" s="61" t="str">
        <f>Kategorie!F92</f>
        <v>1973</v>
      </c>
    </row>
    <row r="194" spans="1:5" ht="12.75">
      <c r="A194" s="59" t="str">
        <f>Kategorie!B27</f>
        <v>87</v>
      </c>
      <c r="B194" s="60" t="str">
        <f>Kategorie!C27</f>
        <v>Chlup</v>
      </c>
      <c r="C194" s="60" t="str">
        <f>Kategorie!D27</f>
        <v>Tomáš</v>
      </c>
      <c r="D194" s="60" t="str">
        <f>Kategorie!E27</f>
        <v>SK ST Kamenice</v>
      </c>
      <c r="E194" s="61" t="str">
        <f>Kategorie!F27</f>
        <v>1993</v>
      </c>
    </row>
    <row r="195" spans="1:5" ht="12.75">
      <c r="A195" s="59" t="str">
        <f>Kategorie!B122</f>
        <v>877</v>
      </c>
      <c r="B195" s="60" t="str">
        <f>Kategorie!C122</f>
        <v>Flandorfer</v>
      </c>
      <c r="C195" s="60" t="str">
        <f>Kategorie!D122</f>
        <v>Josef</v>
      </c>
      <c r="D195" s="60" t="str">
        <f>Kategorie!E122</f>
        <v>KFC-Kleinenberg</v>
      </c>
      <c r="E195" s="61" t="str">
        <f>Kategorie!F122</f>
        <v>1962</v>
      </c>
    </row>
    <row r="196" spans="1:5" ht="12.75">
      <c r="A196" s="59" t="str">
        <f>Kategorie!B170</f>
        <v>888</v>
      </c>
      <c r="B196" s="60" t="str">
        <f>Kategorie!C170</f>
        <v>Venerová</v>
      </c>
      <c r="C196" s="60" t="str">
        <f>Kategorie!D170</f>
        <v>Lenka</v>
      </c>
      <c r="D196" s="60" t="str">
        <f>Kategorie!E170</f>
        <v>TS Brno</v>
      </c>
      <c r="E196" s="61" t="str">
        <f>Kategorie!F170</f>
        <v>1986</v>
      </c>
    </row>
    <row r="197" spans="1:5" ht="12.75">
      <c r="A197" s="59" t="str">
        <f>Kategorie!B142</f>
        <v>89</v>
      </c>
      <c r="B197" s="60" t="str">
        <f>Kategorie!C142</f>
        <v>Chlup</v>
      </c>
      <c r="C197" s="60" t="str">
        <f>Kategorie!D142</f>
        <v>Petr</v>
      </c>
      <c r="D197" s="60" t="str">
        <f>Kategorie!E142</f>
        <v>SK ST Kamenice</v>
      </c>
      <c r="E197" s="61" t="str">
        <f>Kategorie!F142</f>
        <v>1963</v>
      </c>
    </row>
    <row r="198" spans="1:5" ht="12.75">
      <c r="A198" s="59" t="str">
        <f>Kategorie!B50</f>
        <v>9</v>
      </c>
      <c r="B198" s="60" t="str">
        <f>Kategorie!C50</f>
        <v>Vávra</v>
      </c>
      <c r="C198" s="60" t="str">
        <f>Kategorie!D50</f>
        <v>Petr</v>
      </c>
      <c r="D198" s="60" t="str">
        <f>Kategorie!E50</f>
        <v>ŠAK Židlochovice</v>
      </c>
      <c r="E198" s="61" t="str">
        <f>Kategorie!F50</f>
        <v>1998</v>
      </c>
    </row>
    <row r="199" spans="1:5" ht="12.75">
      <c r="A199" s="59" t="str">
        <f>Kategorie!B56</f>
        <v>92</v>
      </c>
      <c r="B199" s="60" t="str">
        <f>Kategorie!C56</f>
        <v>Hašpl</v>
      </c>
      <c r="C199" s="60" t="str">
        <f>Kategorie!D56</f>
        <v>Marcel</v>
      </c>
      <c r="D199" s="60" t="str">
        <f>Kategorie!E56</f>
        <v>nezařazen</v>
      </c>
      <c r="E199" s="61" t="str">
        <f>Kategorie!F56</f>
        <v>1977</v>
      </c>
    </row>
    <row r="200" spans="1:5" ht="12.75">
      <c r="A200" s="59" t="str">
        <f>Kategorie!B68</f>
        <v>928</v>
      </c>
      <c r="B200" s="60" t="str">
        <f>Kategorie!C68</f>
        <v>Michna</v>
      </c>
      <c r="C200" s="60" t="str">
        <f>Kategorie!D68</f>
        <v>Miroslav</v>
      </c>
      <c r="D200" s="60" t="str">
        <f>Kategorie!E68</f>
        <v>K2 Fitness</v>
      </c>
      <c r="E200" s="61" t="str">
        <f>Kategorie!F68</f>
        <v>1978</v>
      </c>
    </row>
    <row r="201" spans="1:5" ht="12.75">
      <c r="A201" s="59" t="str">
        <f>Kategorie!B46</f>
        <v>94</v>
      </c>
      <c r="B201" s="60" t="str">
        <f>Kategorie!C46</f>
        <v>Horenský</v>
      </c>
      <c r="C201" s="60" t="str">
        <f>Kategorie!D46</f>
        <v>Radim</v>
      </c>
      <c r="D201" s="60" t="str">
        <f>Kategorie!E46</f>
        <v>Kromcl</v>
      </c>
      <c r="E201" s="61" t="str">
        <f>Kategorie!F46</f>
        <v>1975</v>
      </c>
    </row>
    <row r="202" spans="1:5" ht="12.75">
      <c r="A202" s="59" t="str">
        <f>Kategorie!B108</f>
        <v>945</v>
      </c>
      <c r="B202" s="60" t="str">
        <f>Kategorie!C108</f>
        <v>Matula</v>
      </c>
      <c r="C202" s="60" t="str">
        <f>Kategorie!D108</f>
        <v>Jaroslav</v>
      </c>
      <c r="D202" s="60" t="str">
        <f>Kategorie!E108</f>
        <v>Brno</v>
      </c>
      <c r="E202" s="61" t="str">
        <f>Kategorie!F108</f>
        <v>1970</v>
      </c>
    </row>
    <row r="203" spans="1:5" ht="12.75">
      <c r="A203" s="59" t="str">
        <f>Kategorie!B26</f>
        <v>95</v>
      </c>
      <c r="B203" s="60" t="str">
        <f>Kategorie!C26</f>
        <v>Hochman</v>
      </c>
      <c r="C203" s="60" t="str">
        <f>Kategorie!D26</f>
        <v>Zdeněk</v>
      </c>
      <c r="D203" s="60" t="str">
        <f>Kategorie!E26</f>
        <v>Skalica</v>
      </c>
      <c r="E203" s="61" t="str">
        <f>Kategorie!F26</f>
        <v>1985</v>
      </c>
    </row>
    <row r="204" spans="1:5" ht="12.75">
      <c r="A204" s="59" t="str">
        <f>Kategorie!B24</f>
        <v>96</v>
      </c>
      <c r="B204" s="60" t="str">
        <f>Kategorie!C24</f>
        <v>Dvořáček</v>
      </c>
      <c r="C204" s="60" t="str">
        <f>Kategorie!D24</f>
        <v>Adam</v>
      </c>
      <c r="D204" s="60" t="str">
        <f>Kategorie!E24</f>
        <v>nezařazen</v>
      </c>
      <c r="E204" s="61" t="str">
        <f>Kategorie!F24</f>
        <v>1996</v>
      </c>
    </row>
    <row r="205" spans="1:5" ht="12.75">
      <c r="A205" s="59" t="str">
        <f>Kategorie!B107</f>
        <v>960</v>
      </c>
      <c r="B205" s="60" t="str">
        <f>Kategorie!C107</f>
        <v>Žák</v>
      </c>
      <c r="C205" s="60" t="str">
        <f>Kategorie!D107</f>
        <v>Ladislav</v>
      </c>
      <c r="D205" s="60" t="str">
        <f>Kategorie!E107</f>
        <v>AK Perná</v>
      </c>
      <c r="E205" s="61" t="str">
        <f>Kategorie!F107</f>
        <v>1972</v>
      </c>
    </row>
    <row r="206" spans="1:5" ht="12.75">
      <c r="A206" s="59" t="str">
        <f>Kategorie!B145</f>
        <v>97</v>
      </c>
      <c r="B206" s="60" t="str">
        <f>Kategorie!C145</f>
        <v>Koreš</v>
      </c>
      <c r="C206" s="60" t="str">
        <f>Kategorie!D145</f>
        <v>Arnošt</v>
      </c>
      <c r="D206" s="60" t="str">
        <f>Kategorie!E145</f>
        <v>Atletic Třebíč</v>
      </c>
      <c r="E206" s="61" t="str">
        <f>Kategorie!F145</f>
        <v>1950</v>
      </c>
    </row>
    <row r="207" spans="1:5" ht="12.75">
      <c r="A207" s="59" t="str">
        <f>Kategorie!B58</f>
        <v>979</v>
      </c>
      <c r="B207" s="60" t="str">
        <f>Kategorie!C58</f>
        <v>Zbořil</v>
      </c>
      <c r="C207" s="60" t="str">
        <f>Kategorie!D58</f>
        <v>Jan</v>
      </c>
      <c r="D207" s="60" t="str">
        <f>Kategorie!E58</f>
        <v>SK Židle</v>
      </c>
      <c r="E207" s="61" t="str">
        <f>Kategorie!F58</f>
        <v>1975</v>
      </c>
    </row>
    <row r="208" spans="1:5" ht="12.75">
      <c r="A208" s="59" t="str">
        <f>Kategorie!B195</f>
        <v>98</v>
      </c>
      <c r="B208" s="60" t="str">
        <f>Kategorie!C195</f>
        <v>Mahelová</v>
      </c>
      <c r="C208" s="60" t="str">
        <f>Kategorie!D195</f>
        <v>Jitka</v>
      </c>
      <c r="D208" s="60" t="str">
        <f>Kategorie!E195</f>
        <v>STS Třeběh</v>
      </c>
      <c r="E208" s="61" t="str">
        <f>Kategorie!F195</f>
        <v>1962</v>
      </c>
    </row>
    <row r="209" spans="1:5" ht="12.75">
      <c r="A209" s="59" t="str">
        <f>Kategorie!B18</f>
        <v>99</v>
      </c>
      <c r="B209" s="60" t="str">
        <f>Kategorie!C18</f>
        <v>Daněk</v>
      </c>
      <c r="C209" s="60" t="str">
        <f>Kategorie!D18</f>
        <v>Jiří</v>
      </c>
      <c r="D209" s="60" t="str">
        <f>Kategorie!E18</f>
        <v>Uh. Hradiště</v>
      </c>
      <c r="E209" s="61" t="str">
        <f>Kategorie!F18</f>
        <v>1976</v>
      </c>
    </row>
  </sheetData>
  <sheetProtection selectLockedCells="1" selectUnlockedCells="1"/>
  <printOptions/>
  <pageMargins left="1.5659722222222223" right="0.46319444444444446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2"/>
  <sheetViews>
    <sheetView view="pageBreakPreview" zoomScaleNormal="90" zoomScaleSheetLayoutView="100" workbookViewId="0" topLeftCell="A186">
      <selection activeCell="B207" sqref="B207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625" style="0" customWidth="1"/>
    <col min="6" max="6" width="9.75390625" style="0" customWidth="1"/>
    <col min="7" max="7" width="11.625" style="0" customWidth="1"/>
    <col min="8" max="8" width="11.50390625" style="0" customWidth="1"/>
    <col min="9" max="10" width="11.625" style="0" customWidth="1"/>
    <col min="11" max="11" width="11.00390625" style="0" customWidth="1"/>
    <col min="14" max="16384" width="11.625" style="0" customWidth="1"/>
  </cols>
  <sheetData>
    <row r="1" spans="1:13" ht="12.75">
      <c r="A1" s="62"/>
      <c r="B1" s="63" t="s">
        <v>688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2.75">
      <c r="A2" s="66"/>
      <c r="B2" s="66" t="s">
        <v>689</v>
      </c>
      <c r="C2" s="67"/>
      <c r="D2" s="67"/>
      <c r="E2" s="67"/>
      <c r="F2" s="67" t="s">
        <v>690</v>
      </c>
      <c r="G2" s="67" t="s">
        <v>691</v>
      </c>
      <c r="H2" s="67"/>
      <c r="I2" s="67"/>
      <c r="J2" s="67"/>
      <c r="K2" s="67" t="s">
        <v>692</v>
      </c>
      <c r="L2" s="68" t="s">
        <v>693</v>
      </c>
      <c r="M2" s="18"/>
    </row>
    <row r="3" spans="1:13" ht="12.75">
      <c r="A3" s="69" t="s">
        <v>694</v>
      </c>
      <c r="B3" s="69" t="s">
        <v>4</v>
      </c>
      <c r="C3" s="70" t="s">
        <v>5</v>
      </c>
      <c r="D3" s="70" t="s">
        <v>6</v>
      </c>
      <c r="E3" s="70" t="s">
        <v>7</v>
      </c>
      <c r="F3" s="69" t="s">
        <v>8</v>
      </c>
      <c r="G3" s="69" t="s">
        <v>9</v>
      </c>
      <c r="H3" s="69" t="s">
        <v>11</v>
      </c>
      <c r="I3" s="69" t="s">
        <v>11</v>
      </c>
      <c r="J3" s="69" t="s">
        <v>11</v>
      </c>
      <c r="K3" s="69" t="s">
        <v>695</v>
      </c>
      <c r="L3" s="69" t="s">
        <v>12</v>
      </c>
      <c r="M3" s="22"/>
    </row>
    <row r="4" spans="1:13" ht="12.75">
      <c r="A4" s="71"/>
      <c r="B4" s="71"/>
      <c r="C4" s="72"/>
      <c r="D4" s="72"/>
      <c r="E4" s="72"/>
      <c r="F4" s="71"/>
      <c r="G4" s="71"/>
      <c r="H4" s="71" t="s">
        <v>0</v>
      </c>
      <c r="I4" s="71" t="s">
        <v>0</v>
      </c>
      <c r="J4" s="71" t="s">
        <v>0</v>
      </c>
      <c r="K4" s="71"/>
      <c r="L4" s="69"/>
      <c r="M4" s="22"/>
    </row>
    <row r="5" spans="1:13" ht="12.75">
      <c r="A5" s="71" t="s">
        <v>1</v>
      </c>
      <c r="B5" s="71"/>
      <c r="C5" s="72"/>
      <c r="D5" s="72"/>
      <c r="E5" s="72"/>
      <c r="F5" s="71"/>
      <c r="G5" s="71"/>
      <c r="H5" s="71">
        <v>10.1</v>
      </c>
      <c r="I5" s="71">
        <v>6.5</v>
      </c>
      <c r="J5" s="71" t="s">
        <v>253</v>
      </c>
      <c r="K5" s="71" t="s">
        <v>1</v>
      </c>
      <c r="L5" s="73"/>
      <c r="M5" s="22" t="s">
        <v>696</v>
      </c>
    </row>
    <row r="7" spans="1:13" ht="12.75">
      <c r="A7" s="74">
        <f>ROW(C1)</f>
        <v>1</v>
      </c>
      <c r="B7" s="75" t="s">
        <v>14</v>
      </c>
      <c r="C7" s="76" t="s">
        <v>15</v>
      </c>
      <c r="D7" s="77" t="s">
        <v>16</v>
      </c>
      <c r="E7" s="77" t="s">
        <v>17</v>
      </c>
      <c r="F7" s="78" t="s">
        <v>18</v>
      </c>
      <c r="G7" s="79" t="str">
        <f>VLOOKUP(F7,'RN HZM'!$A$1:$B$121,2,0)</f>
        <v>MA</v>
      </c>
      <c r="H7" s="80">
        <v>0.025451388888888888</v>
      </c>
      <c r="I7" s="80"/>
      <c r="J7" s="80"/>
      <c r="K7" s="75">
        <f>RANK(H7,'Zadani_bezcu HZ + P'!$H$1:H$395,1)</f>
        <v>1</v>
      </c>
      <c r="L7" s="81"/>
      <c r="M7" s="82">
        <f>ROW(N1)</f>
        <v>1</v>
      </c>
    </row>
    <row r="8" spans="1:13" ht="12.75">
      <c r="A8" s="74">
        <f>ROW(C2)</f>
        <v>2</v>
      </c>
      <c r="B8" s="75" t="s">
        <v>19</v>
      </c>
      <c r="C8" s="76" t="s">
        <v>20</v>
      </c>
      <c r="D8" s="77" t="s">
        <v>21</v>
      </c>
      <c r="E8" s="77" t="s">
        <v>22</v>
      </c>
      <c r="F8" s="78" t="s">
        <v>23</v>
      </c>
      <c r="G8" s="79" t="str">
        <f>VLOOKUP(F8,'RN HZM'!$A$1:$B$121,2,0)</f>
        <v>MA</v>
      </c>
      <c r="H8" s="80">
        <v>0.025775462962962962</v>
      </c>
      <c r="I8" s="80"/>
      <c r="J8" s="80"/>
      <c r="K8" s="75">
        <f>RANK(H8,'Zadani_bezcu HZ + P'!$H$1:H$395,1)</f>
        <v>2</v>
      </c>
      <c r="L8" s="81"/>
      <c r="M8" s="82">
        <f>ROW(N2)</f>
        <v>2</v>
      </c>
    </row>
    <row r="9" spans="1:13" ht="12.75">
      <c r="A9" s="74">
        <f>ROW(C3)</f>
        <v>3</v>
      </c>
      <c r="B9" s="75" t="s">
        <v>24</v>
      </c>
      <c r="C9" s="76" t="s">
        <v>25</v>
      </c>
      <c r="D9" s="77" t="s">
        <v>26</v>
      </c>
      <c r="E9" s="77" t="s">
        <v>27</v>
      </c>
      <c r="F9" s="78" t="s">
        <v>28</v>
      </c>
      <c r="G9" s="79" t="str">
        <f>VLOOKUP(F9,'RN HZM'!$A$1:$B$121,2,0)</f>
        <v>MA</v>
      </c>
      <c r="H9" s="80">
        <v>0.026319444444444444</v>
      </c>
      <c r="I9" s="80"/>
      <c r="J9" s="80"/>
      <c r="K9" s="75">
        <f>RANK(H9,'Zadani_bezcu HZ + P'!$H$1:H$395,1)</f>
        <v>4</v>
      </c>
      <c r="L9" s="81"/>
      <c r="M9" s="82">
        <f>ROW(N3)</f>
        <v>3</v>
      </c>
    </row>
    <row r="10" spans="1:13" ht="12.75">
      <c r="A10" s="74">
        <f>ROW(C4)</f>
        <v>4</v>
      </c>
      <c r="B10" s="75" t="s">
        <v>29</v>
      </c>
      <c r="C10" s="76" t="s">
        <v>30</v>
      </c>
      <c r="D10" s="77" t="s">
        <v>31</v>
      </c>
      <c r="E10" s="77" t="s">
        <v>32</v>
      </c>
      <c r="F10" s="78" t="s">
        <v>33</v>
      </c>
      <c r="G10" s="79" t="str">
        <f>VLOOKUP(F10,'RN HZM'!$A$1:$B$121,2,0)</f>
        <v>MA</v>
      </c>
      <c r="H10" s="80">
        <v>0.026435185185185187</v>
      </c>
      <c r="I10" s="80"/>
      <c r="J10" s="80"/>
      <c r="K10" s="75">
        <f>RANK(H10,'Zadani_bezcu HZ + P'!$H$1:H$385,1)</f>
        <v>5</v>
      </c>
      <c r="L10" s="81"/>
      <c r="M10" s="82">
        <f>ROW(N4)</f>
        <v>4</v>
      </c>
    </row>
    <row r="11" spans="1:13" ht="12.75">
      <c r="A11" s="74">
        <f>ROW(C5)</f>
        <v>5</v>
      </c>
      <c r="B11" s="75" t="s">
        <v>34</v>
      </c>
      <c r="C11" s="76" t="s">
        <v>35</v>
      </c>
      <c r="D11" s="77" t="s">
        <v>16</v>
      </c>
      <c r="E11" s="77" t="s">
        <v>36</v>
      </c>
      <c r="F11" s="78" t="s">
        <v>37</v>
      </c>
      <c r="G11" s="79" t="str">
        <f>VLOOKUP(F11,'RN HZM'!$A$1:$B$121,2,0)</f>
        <v>MA</v>
      </c>
      <c r="H11" s="80">
        <v>0.02758101851851852</v>
      </c>
      <c r="I11" s="80"/>
      <c r="J11" s="80"/>
      <c r="K11" s="75">
        <f>RANK(H11,'Zadani_bezcu HZ + P'!$H$1:H$395,1)</f>
        <v>6</v>
      </c>
      <c r="L11" s="81"/>
      <c r="M11" s="82">
        <f>ROW(N5)</f>
        <v>5</v>
      </c>
    </row>
    <row r="12" spans="1:13" ht="12.75">
      <c r="A12" s="74">
        <f>ROW(C6)</f>
        <v>6</v>
      </c>
      <c r="B12" s="75" t="s">
        <v>38</v>
      </c>
      <c r="C12" s="76" t="s">
        <v>39</v>
      </c>
      <c r="D12" s="77" t="s">
        <v>40</v>
      </c>
      <c r="E12" s="77" t="s">
        <v>41</v>
      </c>
      <c r="F12" s="78" t="s">
        <v>23</v>
      </c>
      <c r="G12" s="79" t="str">
        <f>VLOOKUP(F12,'RN HZM'!$A$1:$B$121,2,0)</f>
        <v>MA</v>
      </c>
      <c r="H12" s="80">
        <v>0.02761574074074074</v>
      </c>
      <c r="I12" s="80"/>
      <c r="J12" s="80"/>
      <c r="K12" s="75">
        <f>RANK(H12,'Zadani_bezcu HZ + P'!$H$1:H$395,1)</f>
        <v>7</v>
      </c>
      <c r="L12" s="81"/>
      <c r="M12" s="82">
        <f>ROW(N6)</f>
        <v>6</v>
      </c>
    </row>
    <row r="13" spans="1:13" ht="12.75">
      <c r="A13" s="74">
        <f>ROW(C7)</f>
        <v>7</v>
      </c>
      <c r="B13" s="75" t="s">
        <v>42</v>
      </c>
      <c r="C13" s="76" t="s">
        <v>43</v>
      </c>
      <c r="D13" s="77" t="s">
        <v>44</v>
      </c>
      <c r="E13" s="77" t="s">
        <v>45</v>
      </c>
      <c r="F13" s="78" t="s">
        <v>46</v>
      </c>
      <c r="G13" s="79" t="str">
        <f>VLOOKUP(F13,'RN HZM'!$A$1:$B$121,2,0)</f>
        <v>MA</v>
      </c>
      <c r="H13" s="80">
        <v>0.027870370370370372</v>
      </c>
      <c r="I13" s="80"/>
      <c r="J13" s="80"/>
      <c r="K13" s="75">
        <f>RANK(H13,'Zadani_bezcu HZ + P'!$H$1:H$385,1)</f>
        <v>8</v>
      </c>
      <c r="L13" s="81"/>
      <c r="M13" s="82">
        <f>ROW(N7)</f>
        <v>7</v>
      </c>
    </row>
    <row r="14" spans="1:13" ht="12.75">
      <c r="A14" s="74">
        <f>ROW(C8)</f>
        <v>8</v>
      </c>
      <c r="B14" s="75" t="s">
        <v>47</v>
      </c>
      <c r="C14" s="76" t="s">
        <v>48</v>
      </c>
      <c r="D14" s="77" t="s">
        <v>49</v>
      </c>
      <c r="E14" s="77" t="s">
        <v>50</v>
      </c>
      <c r="F14" s="78" t="s">
        <v>51</v>
      </c>
      <c r="G14" s="79" t="str">
        <f>VLOOKUP(F14,'RN HZM'!$A$1:$B$121,2,0)</f>
        <v>MA</v>
      </c>
      <c r="H14" s="80">
        <v>0.028402777777777777</v>
      </c>
      <c r="I14" s="80"/>
      <c r="J14" s="80"/>
      <c r="K14" s="75">
        <f>RANK(H14,'Zadani_bezcu HZ + P'!$H$1:H$395,1)</f>
        <v>9</v>
      </c>
      <c r="L14" s="81"/>
      <c r="M14" s="82">
        <f>ROW(N8)</f>
        <v>8</v>
      </c>
    </row>
    <row r="15" spans="1:13" ht="12.75">
      <c r="A15" s="74">
        <f>ROW(C9)</f>
        <v>9</v>
      </c>
      <c r="B15" s="75" t="s">
        <v>52</v>
      </c>
      <c r="C15" s="76" t="s">
        <v>53</v>
      </c>
      <c r="D15" s="77" t="s">
        <v>54</v>
      </c>
      <c r="E15" s="77" t="s">
        <v>55</v>
      </c>
      <c r="F15" s="78" t="s">
        <v>56</v>
      </c>
      <c r="G15" s="79" t="str">
        <f>VLOOKUP(F15,'RN HZM'!$A$1:$B$121,2,0)</f>
        <v>MA</v>
      </c>
      <c r="H15" s="80">
        <v>0.028576388888888887</v>
      </c>
      <c r="I15" s="80"/>
      <c r="J15" s="80"/>
      <c r="K15" s="75">
        <f>RANK(H15,'Zadani_bezcu HZ + P'!$H$1:H$395,1)</f>
        <v>10</v>
      </c>
      <c r="L15" s="81"/>
      <c r="M15" s="82">
        <f>ROW(N9)</f>
        <v>9</v>
      </c>
    </row>
    <row r="16" spans="1:13" ht="12.75">
      <c r="A16" s="74">
        <f>ROW(C10)</f>
        <v>10</v>
      </c>
      <c r="B16" s="75" t="s">
        <v>57</v>
      </c>
      <c r="C16" s="76" t="s">
        <v>58</v>
      </c>
      <c r="D16" s="77" t="s">
        <v>59</v>
      </c>
      <c r="E16" s="77" t="s">
        <v>60</v>
      </c>
      <c r="F16" s="78" t="s">
        <v>61</v>
      </c>
      <c r="G16" s="79" t="str">
        <f>VLOOKUP(F16,'RN HZM'!$A$1:$B$121,2,0)</f>
        <v>MA</v>
      </c>
      <c r="H16" s="80">
        <v>0.028842592592592593</v>
      </c>
      <c r="I16" s="80"/>
      <c r="J16" s="80"/>
      <c r="K16" s="75">
        <f>RANK(H16,'Zadani_bezcu HZ + P'!$H$1:H$395,1)</f>
        <v>11</v>
      </c>
      <c r="L16" s="81"/>
      <c r="M16" s="82">
        <f>ROW(N10)</f>
        <v>10</v>
      </c>
    </row>
    <row r="17" spans="1:13" ht="12.75">
      <c r="A17" s="74">
        <f>ROW(C11)</f>
        <v>11</v>
      </c>
      <c r="B17" s="75" t="s">
        <v>62</v>
      </c>
      <c r="C17" s="76" t="s">
        <v>63</v>
      </c>
      <c r="D17" s="77" t="s">
        <v>59</v>
      </c>
      <c r="E17" s="77" t="s">
        <v>64</v>
      </c>
      <c r="F17" s="78" t="s">
        <v>65</v>
      </c>
      <c r="G17" s="79" t="str">
        <f>VLOOKUP(F17,'RN HZM'!$A$1:$B$121,2,0)</f>
        <v>MA</v>
      </c>
      <c r="H17" s="80">
        <v>0.028900462962962965</v>
      </c>
      <c r="I17" s="80"/>
      <c r="J17" s="80"/>
      <c r="K17" s="75">
        <f>RANK(H17,'Zadani_bezcu HZ + P'!$H$1:H$385,1)</f>
        <v>12</v>
      </c>
      <c r="L17" s="81"/>
      <c r="M17" s="82">
        <f>ROW(N11)</f>
        <v>11</v>
      </c>
    </row>
    <row r="18" spans="1:13" ht="12.75">
      <c r="A18" s="74">
        <f>ROW(C12)</f>
        <v>12</v>
      </c>
      <c r="B18" s="75" t="s">
        <v>66</v>
      </c>
      <c r="C18" s="76" t="s">
        <v>67</v>
      </c>
      <c r="D18" s="77" t="s">
        <v>68</v>
      </c>
      <c r="E18" s="77" t="s">
        <v>64</v>
      </c>
      <c r="F18" s="78" t="s">
        <v>69</v>
      </c>
      <c r="G18" s="79" t="str">
        <f>VLOOKUP(F18,'RN HZM'!$A$1:$B$121,2,0)</f>
        <v>MA</v>
      </c>
      <c r="H18" s="80">
        <v>0.02912037037037037</v>
      </c>
      <c r="I18" s="80"/>
      <c r="J18" s="80"/>
      <c r="K18" s="75">
        <f>RANK(H18,'Zadani_bezcu HZ + P'!$H$1:H$394,1)</f>
        <v>14</v>
      </c>
      <c r="L18" s="81"/>
      <c r="M18" s="82">
        <f>ROW(N12)</f>
        <v>12</v>
      </c>
    </row>
    <row r="19" spans="1:13" ht="12.75">
      <c r="A19" s="74">
        <f>ROW(C13)</f>
        <v>13</v>
      </c>
      <c r="B19" s="75" t="s">
        <v>70</v>
      </c>
      <c r="C19" s="76" t="s">
        <v>71</v>
      </c>
      <c r="D19" s="77" t="s">
        <v>21</v>
      </c>
      <c r="E19" s="77" t="s">
        <v>72</v>
      </c>
      <c r="F19" s="78" t="s">
        <v>51</v>
      </c>
      <c r="G19" s="79" t="str">
        <f>VLOOKUP(F19,'RN HZM'!$A$1:$B$121,2,0)</f>
        <v>MA</v>
      </c>
      <c r="H19" s="80">
        <v>0.029814814814814815</v>
      </c>
      <c r="I19" s="80"/>
      <c r="J19" s="80"/>
      <c r="K19" s="75">
        <f>RANK(H19,'Zadani_bezcu HZ + P'!$H$1:H$395,1)</f>
        <v>17</v>
      </c>
      <c r="L19" s="81"/>
      <c r="M19" s="82">
        <f>ROW(N13)</f>
        <v>13</v>
      </c>
    </row>
    <row r="20" spans="1:13" ht="12.75">
      <c r="A20" s="74">
        <f>ROW(C14)</f>
        <v>14</v>
      </c>
      <c r="B20" s="75" t="s">
        <v>73</v>
      </c>
      <c r="C20" s="76" t="s">
        <v>74</v>
      </c>
      <c r="D20" s="77" t="s">
        <v>75</v>
      </c>
      <c r="E20" s="77" t="s">
        <v>76</v>
      </c>
      <c r="F20" s="78" t="s">
        <v>69</v>
      </c>
      <c r="G20" s="79" t="str">
        <f>VLOOKUP(F20,'RN HZM'!$A$1:$B$121,2,0)</f>
        <v>MA</v>
      </c>
      <c r="H20" s="80">
        <v>0.030289351851851852</v>
      </c>
      <c r="I20" s="80"/>
      <c r="J20" s="80"/>
      <c r="K20" s="75">
        <f>RANK(H20,'Zadani_bezcu HZ + P'!$H$1:H$395,1)</f>
        <v>21</v>
      </c>
      <c r="L20" s="81"/>
      <c r="M20" s="82">
        <f>ROW(N14)</f>
        <v>14</v>
      </c>
    </row>
    <row r="21" spans="1:13" ht="12.75">
      <c r="A21" s="74">
        <f>ROW(C15)</f>
        <v>15</v>
      </c>
      <c r="B21" s="75" t="s">
        <v>77</v>
      </c>
      <c r="C21" s="76" t="s">
        <v>78</v>
      </c>
      <c r="D21" s="77" t="s">
        <v>79</v>
      </c>
      <c r="E21" s="77" t="s">
        <v>80</v>
      </c>
      <c r="F21" s="78" t="s">
        <v>81</v>
      </c>
      <c r="G21" s="79" t="str">
        <f>VLOOKUP(F21,'RN HZM'!$A$1:$B$121,2,0)</f>
        <v>MA</v>
      </c>
      <c r="H21" s="80">
        <v>0.030358796296296297</v>
      </c>
      <c r="I21" s="80"/>
      <c r="J21" s="80"/>
      <c r="K21" s="75">
        <f>RANK(H21,'Zadani_bezcu HZ + P'!$H$1:H$385,1)</f>
        <v>22</v>
      </c>
      <c r="L21" s="81"/>
      <c r="M21" s="82">
        <f>ROW(N15)</f>
        <v>15</v>
      </c>
    </row>
    <row r="22" spans="1:13" ht="12.75">
      <c r="A22" s="74">
        <f>ROW(C16)</f>
        <v>16</v>
      </c>
      <c r="B22" s="75" t="s">
        <v>82</v>
      </c>
      <c r="C22" s="76" t="s">
        <v>83</v>
      </c>
      <c r="D22" s="77" t="s">
        <v>44</v>
      </c>
      <c r="E22" s="77" t="s">
        <v>45</v>
      </c>
      <c r="F22" s="78" t="s">
        <v>61</v>
      </c>
      <c r="G22" s="79" t="str">
        <f>VLOOKUP(F22,'RN HZM'!$A$1:$B$121,2,0)</f>
        <v>MA</v>
      </c>
      <c r="H22" s="80">
        <v>0.030393518518518518</v>
      </c>
      <c r="I22" s="80"/>
      <c r="J22" s="80"/>
      <c r="K22" s="75">
        <f>RANK(H22,'Zadani_bezcu HZ + P'!$H$1:H$385,1)</f>
        <v>23</v>
      </c>
      <c r="L22" s="81"/>
      <c r="M22" s="82">
        <f>ROW(N16)</f>
        <v>16</v>
      </c>
    </row>
    <row r="23" spans="1:13" ht="12.75">
      <c r="A23" s="74">
        <f>ROW(C17)</f>
        <v>17</v>
      </c>
      <c r="B23" s="75" t="s">
        <v>84</v>
      </c>
      <c r="C23" s="76" t="s">
        <v>85</v>
      </c>
      <c r="D23" s="77" t="s">
        <v>86</v>
      </c>
      <c r="E23" s="77" t="s">
        <v>45</v>
      </c>
      <c r="F23" s="78" t="s">
        <v>65</v>
      </c>
      <c r="G23" s="79" t="str">
        <f>VLOOKUP(F23,'RN HZM'!$A$1:$B$121,2,0)</f>
        <v>MA</v>
      </c>
      <c r="H23" s="80">
        <v>0.030578703703703705</v>
      </c>
      <c r="I23" s="80"/>
      <c r="J23" s="80"/>
      <c r="K23" s="75">
        <f>RANK(H23,'Zadani_bezcu HZ + P'!$H$1:H$395,1)</f>
        <v>24</v>
      </c>
      <c r="L23" s="81"/>
      <c r="M23" s="82">
        <f>ROW(N17)</f>
        <v>17</v>
      </c>
    </row>
    <row r="24" spans="1:13" ht="12.75">
      <c r="A24" s="74">
        <f>ROW(C18)</f>
        <v>18</v>
      </c>
      <c r="B24" s="75" t="s">
        <v>87</v>
      </c>
      <c r="C24" s="76" t="s">
        <v>88</v>
      </c>
      <c r="D24" s="77" t="s">
        <v>59</v>
      </c>
      <c r="E24" s="77" t="s">
        <v>89</v>
      </c>
      <c r="F24" s="78" t="s">
        <v>33</v>
      </c>
      <c r="G24" s="79" t="str">
        <f>VLOOKUP(F24,'RN HZM'!$A$1:$B$121,2,0)</f>
        <v>MA</v>
      </c>
      <c r="H24" s="80">
        <v>0.030706018518518518</v>
      </c>
      <c r="I24" s="80"/>
      <c r="J24" s="80"/>
      <c r="K24" s="75">
        <f>RANK(H24,'Zadani_bezcu HZ + P'!$H$1:H$395,1)</f>
        <v>27</v>
      </c>
      <c r="L24" s="81"/>
      <c r="M24" s="82">
        <f>ROW(N18)</f>
        <v>18</v>
      </c>
    </row>
    <row r="25" spans="1:13" ht="12.75">
      <c r="A25" s="74">
        <f>ROW(C19)</f>
        <v>19</v>
      </c>
      <c r="B25" s="75" t="s">
        <v>90</v>
      </c>
      <c r="C25" s="76" t="s">
        <v>91</v>
      </c>
      <c r="D25" s="77" t="s">
        <v>92</v>
      </c>
      <c r="E25" s="77" t="s">
        <v>93</v>
      </c>
      <c r="F25" s="78" t="s">
        <v>94</v>
      </c>
      <c r="G25" s="79" t="str">
        <f>VLOOKUP(F25,'RN HZM'!$A$1:$B$121,2,0)</f>
        <v>MA</v>
      </c>
      <c r="H25" s="80">
        <v>0.030729166666666665</v>
      </c>
      <c r="I25" s="80"/>
      <c r="J25" s="80"/>
      <c r="K25" s="75">
        <f>RANK(H25,'Zadani_bezcu HZ + P'!$H$1:H$385,1)</f>
        <v>28</v>
      </c>
      <c r="L25" s="81"/>
      <c r="M25" s="82">
        <f>ROW(N19)</f>
        <v>19</v>
      </c>
    </row>
    <row r="26" spans="1:13" ht="12.75">
      <c r="A26" s="74">
        <f>ROW(C20)</f>
        <v>20</v>
      </c>
      <c r="B26" s="75" t="s">
        <v>95</v>
      </c>
      <c r="C26" s="76" t="s">
        <v>96</v>
      </c>
      <c r="D26" s="77" t="s">
        <v>97</v>
      </c>
      <c r="E26" s="77" t="s">
        <v>98</v>
      </c>
      <c r="F26" s="78" t="s">
        <v>99</v>
      </c>
      <c r="G26" s="79" t="str">
        <f>VLOOKUP(F26,'RN HZM'!$A$1:$B$121,2,0)</f>
        <v>MA</v>
      </c>
      <c r="H26" s="80">
        <v>0.030787037037037036</v>
      </c>
      <c r="I26" s="80"/>
      <c r="J26" s="80"/>
      <c r="K26" s="75">
        <f>RANK(H26,'Zadani_bezcu HZ + P'!$H$1:H$395,1)</f>
        <v>29</v>
      </c>
      <c r="L26" s="81"/>
      <c r="M26" s="82">
        <f>ROW(N21)</f>
        <v>21</v>
      </c>
    </row>
    <row r="27" spans="1:13" ht="12.75">
      <c r="A27" s="74">
        <f>ROW(C21)</f>
        <v>21</v>
      </c>
      <c r="B27" s="75" t="s">
        <v>100</v>
      </c>
      <c r="C27" s="76" t="s">
        <v>101</v>
      </c>
      <c r="D27" s="77" t="s">
        <v>102</v>
      </c>
      <c r="E27" s="77" t="s">
        <v>103</v>
      </c>
      <c r="F27" s="78" t="s">
        <v>69</v>
      </c>
      <c r="G27" s="79" t="str">
        <f>VLOOKUP(F27,'RN HZM'!$A$1:$B$121,2,0)</f>
        <v>MA</v>
      </c>
      <c r="H27" s="80">
        <v>0.03140046296296296</v>
      </c>
      <c r="I27" s="80"/>
      <c r="J27" s="80"/>
      <c r="K27" s="75">
        <f>RANK(H27,'Zadani_bezcu HZ + P'!$H$1:H$395,1)</f>
        <v>31</v>
      </c>
      <c r="L27" s="81"/>
      <c r="M27" s="82">
        <f>ROW(N22)</f>
        <v>22</v>
      </c>
    </row>
    <row r="28" spans="1:13" ht="12.75">
      <c r="A28" s="74">
        <f>ROW(C22)</f>
        <v>22</v>
      </c>
      <c r="B28" s="75" t="s">
        <v>104</v>
      </c>
      <c r="C28" s="76" t="s">
        <v>105</v>
      </c>
      <c r="D28" s="77" t="s">
        <v>106</v>
      </c>
      <c r="E28" s="77" t="s">
        <v>107</v>
      </c>
      <c r="F28" s="78" t="s">
        <v>108</v>
      </c>
      <c r="G28" s="79" t="str">
        <f>VLOOKUP(F28,'RN HZM'!$A$1:$B$121,2,0)</f>
        <v>MA</v>
      </c>
      <c r="H28" s="80">
        <v>0.03141203703703704</v>
      </c>
      <c r="I28" s="80"/>
      <c r="J28" s="80"/>
      <c r="K28" s="75">
        <f>RANK(H28,'Zadani_bezcu HZ + P'!$H$1:H$385,1)</f>
        <v>32</v>
      </c>
      <c r="L28" s="81"/>
      <c r="M28" s="82">
        <f>ROW(N23)</f>
        <v>23</v>
      </c>
    </row>
    <row r="29" spans="1:13" ht="12.75">
      <c r="A29" s="74">
        <f>ROW(C23)</f>
        <v>23</v>
      </c>
      <c r="B29" s="75" t="s">
        <v>109</v>
      </c>
      <c r="C29" s="76" t="s">
        <v>110</v>
      </c>
      <c r="D29" s="77" t="s">
        <v>92</v>
      </c>
      <c r="E29" s="77" t="s">
        <v>111</v>
      </c>
      <c r="F29" s="78" t="s">
        <v>112</v>
      </c>
      <c r="G29" s="79" t="str">
        <f>VLOOKUP(F29,'RN HZM'!$A$1:$B$121,2,0)</f>
        <v>MA</v>
      </c>
      <c r="H29" s="80">
        <v>0.03142361111111111</v>
      </c>
      <c r="I29" s="80"/>
      <c r="J29" s="80"/>
      <c r="K29" s="75">
        <f>RANK(H29,'Zadani_bezcu HZ + P'!$H$1:H$385,1)</f>
        <v>33</v>
      </c>
      <c r="L29" s="81"/>
      <c r="M29" s="82">
        <f>ROW(N24)</f>
        <v>24</v>
      </c>
    </row>
    <row r="30" spans="1:13" ht="12.75">
      <c r="A30" s="74">
        <f>ROW(C24)</f>
        <v>24</v>
      </c>
      <c r="B30" s="75" t="s">
        <v>113</v>
      </c>
      <c r="C30" s="76" t="s">
        <v>114</v>
      </c>
      <c r="D30" s="77" t="s">
        <v>59</v>
      </c>
      <c r="E30" s="77" t="s">
        <v>115</v>
      </c>
      <c r="F30" s="78" t="s">
        <v>99</v>
      </c>
      <c r="G30" s="79" t="str">
        <f>VLOOKUP(F30,'RN HZM'!$A$1:$B$121,2,0)</f>
        <v>MA</v>
      </c>
      <c r="H30" s="80">
        <v>0.03144675925925926</v>
      </c>
      <c r="I30" s="80"/>
      <c r="J30" s="80"/>
      <c r="K30" s="75">
        <f>RANK(H30,'Zadani_bezcu HZ + P'!$H$1:H$385,1)</f>
        <v>34</v>
      </c>
      <c r="L30" s="81"/>
      <c r="M30" s="82">
        <f>ROW(N25)</f>
        <v>25</v>
      </c>
    </row>
    <row r="31" spans="1:13" ht="12.75">
      <c r="A31" s="74">
        <f>ROW(C25)</f>
        <v>25</v>
      </c>
      <c r="B31" s="75" t="s">
        <v>116</v>
      </c>
      <c r="C31" s="76" t="s">
        <v>117</v>
      </c>
      <c r="D31" s="77" t="s">
        <v>59</v>
      </c>
      <c r="E31" s="77" t="s">
        <v>93</v>
      </c>
      <c r="F31" s="78" t="s">
        <v>61</v>
      </c>
      <c r="G31" s="79" t="str">
        <f>VLOOKUP(F31,'RN HZM'!$A$1:$B$121,2,0)</f>
        <v>MA</v>
      </c>
      <c r="H31" s="80">
        <v>0.03148148148148148</v>
      </c>
      <c r="I31" s="80"/>
      <c r="J31" s="80"/>
      <c r="K31" s="75">
        <f>RANK(H31,'Zadani_bezcu HZ + P'!$H$1:H$395,1)</f>
        <v>35</v>
      </c>
      <c r="L31" s="81"/>
      <c r="M31" s="82" t="e">
        <f>ROW(#REF!)</f>
        <v>#REF!</v>
      </c>
    </row>
    <row r="32" spans="1:13" ht="12.75">
      <c r="A32" s="74">
        <f>ROW(C26)</f>
        <v>26</v>
      </c>
      <c r="B32" s="75" t="s">
        <v>118</v>
      </c>
      <c r="C32" s="76" t="s">
        <v>119</v>
      </c>
      <c r="D32" s="77" t="s">
        <v>59</v>
      </c>
      <c r="E32" s="77" t="s">
        <v>120</v>
      </c>
      <c r="F32" s="78" t="s">
        <v>99</v>
      </c>
      <c r="G32" s="79" t="str">
        <f>VLOOKUP(F32,'RN HZM'!$A$1:$B$121,2,0)</f>
        <v>MA</v>
      </c>
      <c r="H32" s="80">
        <v>0.03149305555555556</v>
      </c>
      <c r="I32" s="80"/>
      <c r="J32" s="80"/>
      <c r="K32" s="75">
        <f>RANK(H32,'Zadani_bezcu HZ + P'!$H$1:H$385,1)</f>
        <v>36</v>
      </c>
      <c r="L32" s="81"/>
      <c r="M32" s="82">
        <f>ROW(N26)</f>
        <v>26</v>
      </c>
    </row>
    <row r="33" spans="1:13" ht="12.75">
      <c r="A33" s="74">
        <f>ROW(C27)</f>
        <v>27</v>
      </c>
      <c r="B33" s="75" t="s">
        <v>121</v>
      </c>
      <c r="C33" s="76" t="s">
        <v>122</v>
      </c>
      <c r="D33" s="77" t="s">
        <v>54</v>
      </c>
      <c r="E33" s="77" t="s">
        <v>123</v>
      </c>
      <c r="F33" s="78" t="s">
        <v>61</v>
      </c>
      <c r="G33" s="79" t="str">
        <f>VLOOKUP(F33,'RN HZM'!$A$1:$B$121,2,0)</f>
        <v>MA</v>
      </c>
      <c r="H33" s="80">
        <v>0.031574074074074074</v>
      </c>
      <c r="I33" s="80"/>
      <c r="J33" s="80"/>
      <c r="K33" s="75">
        <f>RANK(H33,'Zadani_bezcu HZ + P'!$H$1:H$394,1)</f>
        <v>38</v>
      </c>
      <c r="L33" s="81"/>
      <c r="M33" s="82">
        <f>ROW(N27)</f>
        <v>27</v>
      </c>
    </row>
    <row r="34" spans="1:13" ht="12.75">
      <c r="A34" s="74">
        <f>ROW(C28)</f>
        <v>28</v>
      </c>
      <c r="B34" s="75" t="s">
        <v>124</v>
      </c>
      <c r="C34" s="76" t="s">
        <v>125</v>
      </c>
      <c r="D34" s="77" t="s">
        <v>126</v>
      </c>
      <c r="E34" s="77" t="s">
        <v>45</v>
      </c>
      <c r="F34" s="78" t="s">
        <v>112</v>
      </c>
      <c r="G34" s="79" t="str">
        <f>VLOOKUP(F34,'RN HZM'!$A$1:$B$121,2,0)</f>
        <v>MA</v>
      </c>
      <c r="H34" s="80">
        <v>0.031643518518518515</v>
      </c>
      <c r="I34" s="80"/>
      <c r="J34" s="80"/>
      <c r="K34" s="75">
        <f>RANK(H34,'Zadani_bezcu HZ + P'!$H$1:H$395,1)</f>
        <v>39</v>
      </c>
      <c r="L34" s="81"/>
      <c r="M34" s="82">
        <f>ROW(N28)</f>
        <v>28</v>
      </c>
    </row>
    <row r="35" spans="1:13" ht="12.75">
      <c r="A35" s="74">
        <f>ROW(C29)</f>
        <v>29</v>
      </c>
      <c r="B35" s="75" t="s">
        <v>127</v>
      </c>
      <c r="C35" s="76" t="s">
        <v>128</v>
      </c>
      <c r="D35" s="77" t="s">
        <v>16</v>
      </c>
      <c r="E35" s="77" t="s">
        <v>129</v>
      </c>
      <c r="F35" s="78" t="s">
        <v>56</v>
      </c>
      <c r="G35" s="79" t="str">
        <f>VLOOKUP(F35,'RN HZM'!$A$1:$B$121,2,0)</f>
        <v>MA</v>
      </c>
      <c r="H35" s="80">
        <v>0.031689814814814816</v>
      </c>
      <c r="I35" s="80"/>
      <c r="J35" s="80"/>
      <c r="K35" s="75">
        <f>RANK(H35,'Zadani_bezcu HZ + P'!$H$1:H$385,1)</f>
        <v>40</v>
      </c>
      <c r="L35" s="81"/>
      <c r="M35" s="82">
        <f>ROW(N29)</f>
        <v>29</v>
      </c>
    </row>
    <row r="36" spans="1:13" ht="12.75">
      <c r="A36" s="74">
        <f>ROW(C30)</f>
        <v>30</v>
      </c>
      <c r="B36" s="75" t="s">
        <v>130</v>
      </c>
      <c r="C36" s="76" t="s">
        <v>131</v>
      </c>
      <c r="D36" s="77" t="s">
        <v>132</v>
      </c>
      <c r="E36" s="77" t="s">
        <v>93</v>
      </c>
      <c r="F36" s="78" t="s">
        <v>133</v>
      </c>
      <c r="G36" s="79" t="str">
        <f>VLOOKUP(F36,'RN HZM'!$A$1:$B$121,2,0)</f>
        <v>MA</v>
      </c>
      <c r="H36" s="80">
        <v>0.03190972222222222</v>
      </c>
      <c r="I36" s="80"/>
      <c r="J36" s="80"/>
      <c r="K36" s="75">
        <f>RANK(H36,'Zadani_bezcu HZ + P'!$H$1:H$385,1)</f>
        <v>41</v>
      </c>
      <c r="L36" s="81"/>
      <c r="M36" s="82">
        <f>ROW(N30)</f>
        <v>30</v>
      </c>
    </row>
    <row r="37" spans="1:13" ht="12.75">
      <c r="A37" s="74">
        <f>ROW(C31)</f>
        <v>31</v>
      </c>
      <c r="B37" s="75" t="s">
        <v>134</v>
      </c>
      <c r="C37" s="76" t="s">
        <v>135</v>
      </c>
      <c r="D37" s="77" t="s">
        <v>59</v>
      </c>
      <c r="E37" s="77" t="s">
        <v>136</v>
      </c>
      <c r="F37" s="78" t="s">
        <v>81</v>
      </c>
      <c r="G37" s="79" t="str">
        <f>VLOOKUP(F37,'RN HZM'!$A$1:$B$121,2,0)</f>
        <v>MA</v>
      </c>
      <c r="H37" s="80">
        <v>0.031956018518518516</v>
      </c>
      <c r="I37" s="80"/>
      <c r="J37" s="80"/>
      <c r="K37" s="75">
        <f>RANK(H37,'Zadani_bezcu HZ + P'!$H$1:H$385,1)</f>
        <v>42</v>
      </c>
      <c r="L37" s="81"/>
      <c r="M37" s="82">
        <f>ROW(N31)</f>
        <v>31</v>
      </c>
    </row>
    <row r="38" spans="1:13" ht="12.75">
      <c r="A38" s="74">
        <f>ROW(C32)</f>
        <v>32</v>
      </c>
      <c r="B38" s="75" t="s">
        <v>137</v>
      </c>
      <c r="C38" s="76" t="s">
        <v>138</v>
      </c>
      <c r="D38" s="77" t="s">
        <v>139</v>
      </c>
      <c r="E38" s="77" t="s">
        <v>140</v>
      </c>
      <c r="F38" s="78" t="s">
        <v>141</v>
      </c>
      <c r="G38" s="79" t="str">
        <f>VLOOKUP(F38,'RN HZM'!$A$1:$B$121,2,0)</f>
        <v>MA</v>
      </c>
      <c r="H38" s="80">
        <v>0.03274305555555555</v>
      </c>
      <c r="I38" s="80"/>
      <c r="J38" s="80"/>
      <c r="K38" s="75">
        <f>RANK(H38,'Zadani_bezcu HZ + P'!$H$1:H$395,1)</f>
        <v>45</v>
      </c>
      <c r="L38" s="81"/>
      <c r="M38" s="82">
        <f>ROW(N32)</f>
        <v>32</v>
      </c>
    </row>
    <row r="39" spans="1:13" ht="12.75">
      <c r="A39" s="74">
        <f>ROW(C33)</f>
        <v>33</v>
      </c>
      <c r="B39" s="75" t="s">
        <v>142</v>
      </c>
      <c r="C39" s="76" t="s">
        <v>143</v>
      </c>
      <c r="D39" s="77" t="s">
        <v>144</v>
      </c>
      <c r="E39" s="77" t="s">
        <v>145</v>
      </c>
      <c r="F39" s="78" t="s">
        <v>94</v>
      </c>
      <c r="G39" s="79" t="str">
        <f>VLOOKUP(F39,'RN HZM'!$A$1:$B$121,2,0)</f>
        <v>MA</v>
      </c>
      <c r="H39" s="80">
        <v>0.03333333333333333</v>
      </c>
      <c r="I39" s="80"/>
      <c r="J39" s="80"/>
      <c r="K39" s="75">
        <f>RANK(H39,'Zadani_bezcu HZ + P'!$H$1:H$395,1)</f>
        <v>52</v>
      </c>
      <c r="L39" s="81"/>
      <c r="M39" s="82">
        <f>ROW(N33)</f>
        <v>33</v>
      </c>
    </row>
    <row r="40" spans="1:13" ht="12.75">
      <c r="A40" s="74">
        <f>ROW(C34)</f>
        <v>34</v>
      </c>
      <c r="B40" s="75" t="s">
        <v>146</v>
      </c>
      <c r="C40" s="76" t="s">
        <v>147</v>
      </c>
      <c r="D40" s="77" t="s">
        <v>148</v>
      </c>
      <c r="E40" s="77" t="s">
        <v>149</v>
      </c>
      <c r="F40" s="78" t="s">
        <v>65</v>
      </c>
      <c r="G40" s="79" t="str">
        <f>VLOOKUP(F40,'RN HZM'!$A$1:$B$121,2,0)</f>
        <v>MA</v>
      </c>
      <c r="H40" s="80">
        <v>0.03386574074074074</v>
      </c>
      <c r="I40" s="80"/>
      <c r="J40" s="80"/>
      <c r="K40" s="75">
        <f>RANK(H40,'Zadani_bezcu HZ + P'!$H$1:H$385,1)</f>
        <v>57</v>
      </c>
      <c r="L40" s="81"/>
      <c r="M40" s="82">
        <f>ROW(N34)</f>
        <v>34</v>
      </c>
    </row>
    <row r="41" spans="1:13" ht="12.75">
      <c r="A41" s="74">
        <f>ROW(C35)</f>
        <v>35</v>
      </c>
      <c r="B41" s="75" t="s">
        <v>150</v>
      </c>
      <c r="C41" s="76" t="s">
        <v>151</v>
      </c>
      <c r="D41" s="77" t="s">
        <v>49</v>
      </c>
      <c r="E41" s="77" t="s">
        <v>152</v>
      </c>
      <c r="F41" s="78" t="s">
        <v>37</v>
      </c>
      <c r="G41" s="79" t="str">
        <f>VLOOKUP(F41,'RN HZM'!$A$1:$B$121,2,0)</f>
        <v>MA</v>
      </c>
      <c r="H41" s="80">
        <v>0.03403935185185185</v>
      </c>
      <c r="I41" s="80"/>
      <c r="J41" s="80"/>
      <c r="K41" s="75">
        <f>RANK(H41,'Zadani_bezcu HZ + P'!$H$1:H$385,1)</f>
        <v>59</v>
      </c>
      <c r="L41" s="81"/>
      <c r="M41" s="82">
        <f>ROW(N35)</f>
        <v>35</v>
      </c>
    </row>
    <row r="42" spans="1:13" ht="12.75">
      <c r="A42" s="74">
        <f>ROW(C36)</f>
        <v>36</v>
      </c>
      <c r="B42" s="75" t="s">
        <v>153</v>
      </c>
      <c r="C42" s="76" t="s">
        <v>154</v>
      </c>
      <c r="D42" s="77" t="s">
        <v>155</v>
      </c>
      <c r="E42" s="77" t="s">
        <v>156</v>
      </c>
      <c r="F42" s="78" t="s">
        <v>69</v>
      </c>
      <c r="G42" s="79" t="str">
        <f>VLOOKUP(F42,'RN HZM'!$A$1:$B$121,2,0)</f>
        <v>MA</v>
      </c>
      <c r="H42" s="80">
        <v>0.03409722222222222</v>
      </c>
      <c r="I42" s="80"/>
      <c r="J42" s="80"/>
      <c r="K42" s="75">
        <f>RANK(H42,'Zadani_bezcu HZ + P'!$H$1:H$395,1)</f>
        <v>60</v>
      </c>
      <c r="L42" s="81"/>
      <c r="M42" s="82">
        <f>ROW(N36)</f>
        <v>36</v>
      </c>
    </row>
    <row r="43" spans="1:13" ht="12.75">
      <c r="A43" s="74">
        <f>ROW(C37)</f>
        <v>37</v>
      </c>
      <c r="B43" s="75" t="s">
        <v>157</v>
      </c>
      <c r="C43" s="76" t="s">
        <v>158</v>
      </c>
      <c r="D43" s="77" t="s">
        <v>54</v>
      </c>
      <c r="E43" s="77" t="s">
        <v>159</v>
      </c>
      <c r="F43" s="78" t="s">
        <v>141</v>
      </c>
      <c r="G43" s="79" t="str">
        <f>VLOOKUP(F43,'RN HZM'!$A$1:$B$121,2,0)</f>
        <v>MA</v>
      </c>
      <c r="H43" s="80">
        <v>0.03429398148148148</v>
      </c>
      <c r="I43" s="80"/>
      <c r="J43" s="80"/>
      <c r="K43" s="75">
        <f>RANK(H43,'Zadani_bezcu HZ + P'!$H$1:H$395,1)</f>
        <v>61</v>
      </c>
      <c r="L43" s="81"/>
      <c r="M43" s="82">
        <f>ROW(N37)</f>
        <v>37</v>
      </c>
    </row>
    <row r="44" spans="1:13" ht="12.75">
      <c r="A44" s="74">
        <f>ROW(C38)</f>
        <v>38</v>
      </c>
      <c r="B44" s="75" t="s">
        <v>160</v>
      </c>
      <c r="C44" s="76" t="s">
        <v>161</v>
      </c>
      <c r="D44" s="77" t="s">
        <v>21</v>
      </c>
      <c r="E44" s="77" t="s">
        <v>17</v>
      </c>
      <c r="F44" s="78" t="s">
        <v>18</v>
      </c>
      <c r="G44" s="79" t="str">
        <f>VLOOKUP(F44,'RN HZM'!$A$1:$B$121,2,0)</f>
        <v>MA</v>
      </c>
      <c r="H44" s="80">
        <v>0.034375</v>
      </c>
      <c r="I44" s="80"/>
      <c r="J44" s="80"/>
      <c r="K44" s="75">
        <f>RANK(H44,'Zadani_bezcu HZ + P'!$H$1:H$395,1)</f>
        <v>62</v>
      </c>
      <c r="L44" s="81"/>
      <c r="M44" s="82">
        <f>ROW(N38)</f>
        <v>38</v>
      </c>
    </row>
    <row r="45" spans="1:13" ht="12.75">
      <c r="A45" s="74">
        <f>ROW(C39)</f>
        <v>39</v>
      </c>
      <c r="B45" s="75" t="s">
        <v>162</v>
      </c>
      <c r="C45" s="76" t="s">
        <v>163</v>
      </c>
      <c r="D45" s="77" t="s">
        <v>164</v>
      </c>
      <c r="E45" s="77" t="s">
        <v>111</v>
      </c>
      <c r="F45" s="78" t="s">
        <v>37</v>
      </c>
      <c r="G45" s="79" t="str">
        <f>VLOOKUP(F45,'RN HZM'!$A$1:$B$121,2,0)</f>
        <v>MA</v>
      </c>
      <c r="H45" s="80">
        <v>0.0344212962962963</v>
      </c>
      <c r="I45" s="80"/>
      <c r="J45" s="80"/>
      <c r="K45" s="75">
        <f>RANK(H45,'Zadani_bezcu HZ + P'!$H$1:H$395,1)</f>
        <v>63</v>
      </c>
      <c r="L45" s="81"/>
      <c r="M45" s="82">
        <f>ROW(N39)</f>
        <v>39</v>
      </c>
    </row>
    <row r="46" spans="1:13" ht="12.75">
      <c r="A46" s="74">
        <f>ROW(C40)</f>
        <v>40</v>
      </c>
      <c r="B46" s="75" t="s">
        <v>165</v>
      </c>
      <c r="C46" s="76" t="s">
        <v>166</v>
      </c>
      <c r="D46" s="77" t="s">
        <v>59</v>
      </c>
      <c r="E46" s="77" t="s">
        <v>167</v>
      </c>
      <c r="F46" s="78" t="s">
        <v>69</v>
      </c>
      <c r="G46" s="79" t="str">
        <f>VLOOKUP(F46,'RN HZM'!$A$1:$B$121,2,0)</f>
        <v>MA</v>
      </c>
      <c r="H46" s="80">
        <v>0.03450231481481481</v>
      </c>
      <c r="I46" s="80"/>
      <c r="J46" s="80"/>
      <c r="K46" s="75">
        <f>RANK(H46,'Zadani_bezcu HZ + P'!$H$1:H$395,1)</f>
        <v>64</v>
      </c>
      <c r="L46" s="81"/>
      <c r="M46" s="82">
        <f>ROW(N40)</f>
        <v>40</v>
      </c>
    </row>
    <row r="47" spans="1:13" ht="12.75">
      <c r="A47" s="74">
        <f>ROW(C41)</f>
        <v>41</v>
      </c>
      <c r="B47" s="75" t="s">
        <v>168</v>
      </c>
      <c r="C47" s="76" t="s">
        <v>169</v>
      </c>
      <c r="D47" s="77" t="s">
        <v>170</v>
      </c>
      <c r="E47" s="77" t="s">
        <v>171</v>
      </c>
      <c r="F47" s="78" t="s">
        <v>112</v>
      </c>
      <c r="G47" s="79" t="str">
        <f>VLOOKUP(F47,'RN HZM'!$A$1:$B$121,2,0)</f>
        <v>MA</v>
      </c>
      <c r="H47" s="80">
        <v>0.03460648148148148</v>
      </c>
      <c r="I47" s="80"/>
      <c r="J47" s="80"/>
      <c r="K47" s="75">
        <f>RANK(H47,'Zadani_bezcu HZ + P'!$H$1:H$395,1)</f>
        <v>66</v>
      </c>
      <c r="L47" s="81"/>
      <c r="M47" s="82">
        <f>ROW(N41)</f>
        <v>41</v>
      </c>
    </row>
    <row r="48" spans="1:13" ht="12.75">
      <c r="A48" s="74">
        <f>ROW(C42)</f>
        <v>42</v>
      </c>
      <c r="B48" s="75" t="s">
        <v>172</v>
      </c>
      <c r="C48" s="76" t="s">
        <v>173</v>
      </c>
      <c r="D48" s="77" t="s">
        <v>139</v>
      </c>
      <c r="E48" s="77" t="s">
        <v>174</v>
      </c>
      <c r="F48" s="78" t="s">
        <v>56</v>
      </c>
      <c r="G48" s="79" t="str">
        <f>VLOOKUP(F48,'RN HZM'!$A$1:$B$121,2,0)</f>
        <v>MA</v>
      </c>
      <c r="H48" s="80">
        <v>0.03488425925925926</v>
      </c>
      <c r="I48" s="80"/>
      <c r="J48" s="80"/>
      <c r="K48" s="75">
        <f>RANK(H48,'Zadani_bezcu HZ + P'!$H$1:H$395,1)</f>
        <v>68</v>
      </c>
      <c r="L48" s="81"/>
      <c r="M48" s="82">
        <f>ROW(N42)</f>
        <v>42</v>
      </c>
    </row>
    <row r="49" spans="1:13" ht="12.75">
      <c r="A49" s="74">
        <f>ROW(C43)</f>
        <v>43</v>
      </c>
      <c r="B49" s="75" t="s">
        <v>175</v>
      </c>
      <c r="C49" s="76" t="s">
        <v>176</v>
      </c>
      <c r="D49" s="77" t="s">
        <v>20</v>
      </c>
      <c r="E49" s="77" t="s">
        <v>93</v>
      </c>
      <c r="F49" s="78" t="s">
        <v>65</v>
      </c>
      <c r="G49" s="79" t="str">
        <f>VLOOKUP(F49,'RN HZM'!$A$1:$B$121,2,0)</f>
        <v>MA</v>
      </c>
      <c r="H49" s="80">
        <v>0.034930555555555555</v>
      </c>
      <c r="I49" s="80"/>
      <c r="J49" s="80"/>
      <c r="K49" s="75">
        <f>RANK(H49,'Zadani_bezcu HZ + P'!$H$1:H$395,1)</f>
        <v>70</v>
      </c>
      <c r="L49" s="81"/>
      <c r="M49" s="82">
        <f>ROW(N43)</f>
        <v>43</v>
      </c>
    </row>
    <row r="50" spans="1:13" ht="12.75">
      <c r="A50" s="74">
        <f>ROW(C44)</f>
        <v>44</v>
      </c>
      <c r="B50" s="75" t="s">
        <v>177</v>
      </c>
      <c r="C50" s="76" t="s">
        <v>178</v>
      </c>
      <c r="D50" s="77" t="s">
        <v>68</v>
      </c>
      <c r="E50" s="77" t="s">
        <v>179</v>
      </c>
      <c r="F50" s="78" t="s">
        <v>180</v>
      </c>
      <c r="G50" s="79" t="str">
        <f>VLOOKUP(F50,'RN HZM'!$A$1:$B$121,2,0)</f>
        <v>MA</v>
      </c>
      <c r="H50" s="80">
        <v>0.0349537037037037</v>
      </c>
      <c r="I50" s="80"/>
      <c r="J50" s="80"/>
      <c r="K50" s="75">
        <f>RANK(H50,'Zadani_bezcu HZ + P'!$H$1:H$395,1)</f>
        <v>71</v>
      </c>
      <c r="L50" s="81"/>
      <c r="M50" s="82">
        <f>ROW(N44)</f>
        <v>44</v>
      </c>
    </row>
    <row r="51" spans="1:13" ht="12.75">
      <c r="A51" s="74">
        <f>ROW(C45)</f>
        <v>45</v>
      </c>
      <c r="B51" s="75" t="s">
        <v>181</v>
      </c>
      <c r="C51" s="76" t="s">
        <v>138</v>
      </c>
      <c r="D51" s="77" t="s">
        <v>20</v>
      </c>
      <c r="E51" s="77" t="s">
        <v>182</v>
      </c>
      <c r="F51" s="78" t="s">
        <v>141</v>
      </c>
      <c r="G51" s="79" t="str">
        <f>VLOOKUP(F51,'RN HZM'!$A$1:$B$121,2,0)</f>
        <v>MA</v>
      </c>
      <c r="H51" s="80">
        <v>0.03515046296296296</v>
      </c>
      <c r="I51" s="80"/>
      <c r="J51" s="80"/>
      <c r="K51" s="75">
        <f>RANK(H51,'Zadani_bezcu HZ + P'!$H$1:H$395,1)</f>
        <v>73</v>
      </c>
      <c r="L51" s="81"/>
      <c r="M51" s="82">
        <f>ROW(N45)</f>
        <v>45</v>
      </c>
    </row>
    <row r="52" spans="1:13" ht="12.75">
      <c r="A52" s="74">
        <f>ROW(C46)</f>
        <v>46</v>
      </c>
      <c r="B52" s="75" t="s">
        <v>183</v>
      </c>
      <c r="C52" s="76" t="s">
        <v>184</v>
      </c>
      <c r="D52" s="77" t="s">
        <v>49</v>
      </c>
      <c r="E52" s="77" t="s">
        <v>185</v>
      </c>
      <c r="F52" s="78" t="s">
        <v>112</v>
      </c>
      <c r="G52" s="79" t="str">
        <f>VLOOKUP(F52,'RN HZM'!$A$1:$B$121,2,0)</f>
        <v>MA</v>
      </c>
      <c r="H52" s="80">
        <v>0.035381944444444445</v>
      </c>
      <c r="I52" s="80"/>
      <c r="J52" s="80"/>
      <c r="K52" s="75">
        <f>RANK(H52,'Zadani_bezcu HZ + P'!$H$1:H$395,1)</f>
        <v>79</v>
      </c>
      <c r="L52" s="81"/>
      <c r="M52" s="82">
        <f>ROW(N47)</f>
        <v>47</v>
      </c>
    </row>
    <row r="53" spans="1:13" ht="12.75">
      <c r="A53" s="74">
        <f>ROW(C47)</f>
        <v>47</v>
      </c>
      <c r="B53" s="75" t="s">
        <v>186</v>
      </c>
      <c r="C53" s="76" t="s">
        <v>25</v>
      </c>
      <c r="D53" s="77" t="s">
        <v>187</v>
      </c>
      <c r="E53" s="77" t="s">
        <v>188</v>
      </c>
      <c r="F53" s="78" t="s">
        <v>65</v>
      </c>
      <c r="G53" s="79" t="str">
        <f>VLOOKUP(F53,'RN HZM'!$A$1:$B$121,2,0)</f>
        <v>MA</v>
      </c>
      <c r="H53" s="80">
        <v>0.03539351851851852</v>
      </c>
      <c r="I53" s="80"/>
      <c r="J53" s="80"/>
      <c r="K53" s="75">
        <f>RANK(H53,'Zadani_bezcu HZ + P'!$H$1:H$395,1)</f>
        <v>80</v>
      </c>
      <c r="L53" s="81"/>
      <c r="M53" s="82">
        <f>ROW(N48)</f>
        <v>48</v>
      </c>
    </row>
    <row r="54" spans="1:13" ht="12.75">
      <c r="A54" s="74">
        <f>ROW(C48)</f>
        <v>48</v>
      </c>
      <c r="B54" s="75" t="s">
        <v>189</v>
      </c>
      <c r="C54" s="76" t="s">
        <v>190</v>
      </c>
      <c r="D54" s="77" t="s">
        <v>20</v>
      </c>
      <c r="E54" s="77" t="s">
        <v>93</v>
      </c>
      <c r="F54" s="78" t="s">
        <v>61</v>
      </c>
      <c r="G54" s="79" t="str">
        <f>VLOOKUP(F54,'RN HZM'!$A$1:$B$121,2,0)</f>
        <v>MA</v>
      </c>
      <c r="H54" s="80">
        <v>0.03542824074074074</v>
      </c>
      <c r="I54" s="80"/>
      <c r="J54" s="80"/>
      <c r="K54" s="75">
        <f>RANK(H54,'Zadani_bezcu HZ + P'!$H$1:H$395,1)</f>
        <v>81</v>
      </c>
      <c r="L54" s="81"/>
      <c r="M54" s="82">
        <f>ROW(N49)</f>
        <v>49</v>
      </c>
    </row>
    <row r="55" spans="1:13" ht="12.75">
      <c r="A55" s="74">
        <f>ROW(C49)</f>
        <v>49</v>
      </c>
      <c r="B55" s="75" t="s">
        <v>191</v>
      </c>
      <c r="C55" s="76" t="s">
        <v>192</v>
      </c>
      <c r="D55" s="77" t="s">
        <v>193</v>
      </c>
      <c r="E55" s="77" t="s">
        <v>45</v>
      </c>
      <c r="F55" s="78" t="s">
        <v>51</v>
      </c>
      <c r="G55" s="79" t="str">
        <f>VLOOKUP(F55,'RN HZM'!$A$1:$B$121,2,0)</f>
        <v>MA</v>
      </c>
      <c r="H55" s="80">
        <v>0.035729166666666666</v>
      </c>
      <c r="I55" s="80"/>
      <c r="J55" s="80"/>
      <c r="K55" s="75">
        <f>RANK(H55,'Zadani_bezcu HZ + P'!$H$1:H$395,1)</f>
        <v>83</v>
      </c>
      <c r="L55" s="81"/>
      <c r="M55" s="82">
        <f>ROW(N50)</f>
        <v>50</v>
      </c>
    </row>
    <row r="56" spans="1:13" ht="12.75">
      <c r="A56" s="74">
        <f>ROW(C50)</f>
        <v>50</v>
      </c>
      <c r="B56" s="75" t="s">
        <v>194</v>
      </c>
      <c r="C56" s="76" t="s">
        <v>195</v>
      </c>
      <c r="D56" s="77" t="s">
        <v>97</v>
      </c>
      <c r="E56" s="77" t="s">
        <v>196</v>
      </c>
      <c r="F56" s="78" t="s">
        <v>69</v>
      </c>
      <c r="G56" s="79" t="str">
        <f>VLOOKUP(F56,'RN HZM'!$A$1:$B$121,2,0)</f>
        <v>MA</v>
      </c>
      <c r="H56" s="80">
        <v>0.035833333333333335</v>
      </c>
      <c r="I56" s="80"/>
      <c r="J56" s="80"/>
      <c r="K56" s="75">
        <f>RANK(H56,'Zadani_bezcu HZ + P'!$H$1:H$395,1)</f>
        <v>85</v>
      </c>
      <c r="L56" s="81"/>
      <c r="M56" s="82">
        <f>ROW(N51)</f>
        <v>51</v>
      </c>
    </row>
    <row r="57" spans="1:13" ht="12.75">
      <c r="A57" s="74">
        <f>ROW(C51)</f>
        <v>51</v>
      </c>
      <c r="B57" s="75" t="s">
        <v>197</v>
      </c>
      <c r="C57" s="76" t="s">
        <v>198</v>
      </c>
      <c r="D57" s="77" t="s">
        <v>199</v>
      </c>
      <c r="E57" s="77" t="s">
        <v>93</v>
      </c>
      <c r="F57" s="78" t="s">
        <v>61</v>
      </c>
      <c r="G57" s="79" t="str">
        <f>VLOOKUP(F57,'RN HZM'!$A$1:$B$121,2,0)</f>
        <v>MA</v>
      </c>
      <c r="H57" s="80">
        <v>0.03642361111111111</v>
      </c>
      <c r="I57" s="80"/>
      <c r="J57" s="80"/>
      <c r="K57" s="75">
        <f>RANK(H57,'Zadani_bezcu HZ + P'!$H$1:H$395,1)</f>
        <v>88</v>
      </c>
      <c r="L57" s="81"/>
      <c r="M57" s="82" t="e">
        <f>ROW(#REF!)</f>
        <v>#REF!</v>
      </c>
    </row>
    <row r="58" spans="1:13" ht="12.75">
      <c r="A58" s="74">
        <f>ROW(C52)</f>
        <v>52</v>
      </c>
      <c r="B58" s="75" t="s">
        <v>200</v>
      </c>
      <c r="C58" s="76" t="s">
        <v>201</v>
      </c>
      <c r="D58" s="77" t="s">
        <v>59</v>
      </c>
      <c r="E58" s="77" t="s">
        <v>45</v>
      </c>
      <c r="F58" s="78" t="s">
        <v>112</v>
      </c>
      <c r="G58" s="79" t="str">
        <f>VLOOKUP(F58,'RN HZM'!$A$1:$B$121,2,0)</f>
        <v>MA</v>
      </c>
      <c r="H58" s="80">
        <v>0.036631944444444446</v>
      </c>
      <c r="I58" s="80"/>
      <c r="J58" s="80"/>
      <c r="K58" s="75">
        <f>RANK(H58,'Zadani_bezcu HZ + P'!$H$1:H$395,1)</f>
        <v>90</v>
      </c>
      <c r="L58" s="81"/>
      <c r="M58" s="82">
        <f>ROW(N52)</f>
        <v>52</v>
      </c>
    </row>
    <row r="59" spans="1:13" ht="12.75">
      <c r="A59" s="74">
        <f>ROW(C53)</f>
        <v>53</v>
      </c>
      <c r="B59" s="75" t="s">
        <v>202</v>
      </c>
      <c r="C59" s="76" t="s">
        <v>203</v>
      </c>
      <c r="D59" s="77" t="s">
        <v>204</v>
      </c>
      <c r="E59" s="77" t="s">
        <v>205</v>
      </c>
      <c r="F59" s="78" t="s">
        <v>112</v>
      </c>
      <c r="G59" s="79" t="str">
        <f>VLOOKUP(F59,'RN HZM'!$A$1:$B$121,2,0)</f>
        <v>MA</v>
      </c>
      <c r="H59" s="80">
        <v>0.03671296296296296</v>
      </c>
      <c r="I59" s="80"/>
      <c r="J59" s="80"/>
      <c r="K59" s="75">
        <f>RANK(H59,'Zadani_bezcu HZ + P'!$H$1:H$395,1)</f>
        <v>91</v>
      </c>
      <c r="L59" s="81"/>
      <c r="M59" s="82">
        <f>ROW(N53)</f>
        <v>53</v>
      </c>
    </row>
    <row r="60" spans="1:13" ht="12.75">
      <c r="A60" s="74">
        <f>ROW(C54)</f>
        <v>54</v>
      </c>
      <c r="B60" s="75" t="s">
        <v>206</v>
      </c>
      <c r="C60" s="76" t="s">
        <v>207</v>
      </c>
      <c r="D60" s="77" t="s">
        <v>16</v>
      </c>
      <c r="E60" s="77" t="s">
        <v>208</v>
      </c>
      <c r="F60" s="78" t="s">
        <v>81</v>
      </c>
      <c r="G60" s="79" t="str">
        <f>VLOOKUP(F60,'RN HZM'!$A$1:$B$121,2,0)</f>
        <v>MA</v>
      </c>
      <c r="H60" s="80">
        <v>0.036828703703703704</v>
      </c>
      <c r="I60" s="80"/>
      <c r="J60" s="80"/>
      <c r="K60" s="75">
        <f>RANK(H60,'Zadani_bezcu HZ + P'!$H$1:H$395,1)</f>
        <v>94</v>
      </c>
      <c r="L60" s="81"/>
      <c r="M60" s="82">
        <f>ROW(N54)</f>
        <v>54</v>
      </c>
    </row>
    <row r="61" spans="1:13" ht="12.75">
      <c r="A61" s="74">
        <f>ROW(C55)</f>
        <v>55</v>
      </c>
      <c r="B61" s="75" t="s">
        <v>209</v>
      </c>
      <c r="C61" s="76" t="s">
        <v>91</v>
      </c>
      <c r="D61" s="77" t="s">
        <v>210</v>
      </c>
      <c r="E61" s="77" t="s">
        <v>211</v>
      </c>
      <c r="F61" s="78" t="s">
        <v>33</v>
      </c>
      <c r="G61" s="79" t="str">
        <f>VLOOKUP(F61,'RN HZM'!$A$1:$B$121,2,0)</f>
        <v>MA</v>
      </c>
      <c r="H61" s="80">
        <v>0.03693287037037037</v>
      </c>
      <c r="I61" s="80"/>
      <c r="J61" s="80"/>
      <c r="K61" s="75">
        <f>RANK(H61,'Zadani_bezcu HZ + P'!$H$1:H$395,1)</f>
        <v>97</v>
      </c>
      <c r="L61" s="81"/>
      <c r="M61" s="82">
        <f>ROW(N55)</f>
        <v>55</v>
      </c>
    </row>
    <row r="62" spans="1:13" ht="12.75">
      <c r="A62" s="74">
        <f>ROW(C56)</f>
        <v>56</v>
      </c>
      <c r="B62" s="75" t="s">
        <v>212</v>
      </c>
      <c r="C62" s="76" t="s">
        <v>213</v>
      </c>
      <c r="D62" s="77" t="s">
        <v>54</v>
      </c>
      <c r="E62" s="77" t="s">
        <v>214</v>
      </c>
      <c r="F62" s="78" t="s">
        <v>65</v>
      </c>
      <c r="G62" s="79" t="str">
        <f>VLOOKUP(F62,'RN HZM'!$A$1:$B$121,2,0)</f>
        <v>MA</v>
      </c>
      <c r="H62" s="80">
        <v>0.03732638888888889</v>
      </c>
      <c r="I62" s="80"/>
      <c r="J62" s="80"/>
      <c r="K62" s="75">
        <f>RANK(H62,'Zadani_bezcu HZ + P'!$H$1:H$395,1)</f>
        <v>102</v>
      </c>
      <c r="L62" s="81"/>
      <c r="M62" s="82">
        <f>ROW(N56)</f>
        <v>56</v>
      </c>
    </row>
    <row r="63" spans="1:13" ht="12.75">
      <c r="A63" s="74">
        <f>ROW(C57)</f>
        <v>57</v>
      </c>
      <c r="B63" s="75" t="s">
        <v>215</v>
      </c>
      <c r="C63" s="76" t="s">
        <v>216</v>
      </c>
      <c r="D63" s="77" t="s">
        <v>217</v>
      </c>
      <c r="E63" s="77" t="s">
        <v>45</v>
      </c>
      <c r="F63" s="78" t="s">
        <v>18</v>
      </c>
      <c r="G63" s="79" t="str">
        <f>VLOOKUP(F63,'RN HZM'!$A$1:$B$121,2,0)</f>
        <v>MA</v>
      </c>
      <c r="H63" s="80">
        <v>0.03806712962962963</v>
      </c>
      <c r="I63" s="80"/>
      <c r="J63" s="80"/>
      <c r="K63" s="75">
        <f>RANK(H63,'Zadani_bezcu HZ + P'!$H$1:H$395,1)</f>
        <v>105</v>
      </c>
      <c r="L63" s="81"/>
      <c r="M63" s="82">
        <f>ROW(N57)</f>
        <v>57</v>
      </c>
    </row>
    <row r="64" spans="1:13" ht="12.75">
      <c r="A64" s="74">
        <f>ROW(C58)</f>
        <v>58</v>
      </c>
      <c r="B64" s="75" t="s">
        <v>218</v>
      </c>
      <c r="C64" s="76" t="s">
        <v>219</v>
      </c>
      <c r="D64" s="77" t="s">
        <v>220</v>
      </c>
      <c r="E64" s="77" t="s">
        <v>45</v>
      </c>
      <c r="F64" s="78" t="s">
        <v>18</v>
      </c>
      <c r="G64" s="79" t="str">
        <f>VLOOKUP(F64,'RN HZM'!$A$1:$B$121,2,0)</f>
        <v>MA</v>
      </c>
      <c r="H64" s="80">
        <v>0.03815972222222222</v>
      </c>
      <c r="I64" s="80"/>
      <c r="J64" s="80"/>
      <c r="K64" s="75">
        <f>RANK(H64,'Zadani_bezcu HZ + P'!$H$1:H$395,1)</f>
        <v>107</v>
      </c>
      <c r="L64" s="81"/>
      <c r="M64" s="82">
        <f>ROW(N58)</f>
        <v>58</v>
      </c>
    </row>
    <row r="65" spans="1:13" ht="12.75">
      <c r="A65" s="74">
        <f>ROW(C59)</f>
        <v>59</v>
      </c>
      <c r="B65" s="75" t="s">
        <v>221</v>
      </c>
      <c r="C65" s="76" t="s">
        <v>158</v>
      </c>
      <c r="D65" s="77" t="s">
        <v>222</v>
      </c>
      <c r="E65" s="77" t="s">
        <v>159</v>
      </c>
      <c r="F65" s="78" t="s">
        <v>141</v>
      </c>
      <c r="G65" s="79" t="str">
        <f>VLOOKUP(F65,'RN HZM'!$A$1:$B$121,2,0)</f>
        <v>MA</v>
      </c>
      <c r="H65" s="80">
        <v>0.03922453703703704</v>
      </c>
      <c r="I65" s="80"/>
      <c r="J65" s="80"/>
      <c r="K65" s="75">
        <f>RANK(H65,'Zadani_bezcu HZ + P'!$H$1:H$395,1)</f>
        <v>114</v>
      </c>
      <c r="L65" s="81"/>
      <c r="M65" s="82">
        <f>ROW(N59)</f>
        <v>59</v>
      </c>
    </row>
    <row r="66" spans="1:13" ht="12.75">
      <c r="A66" s="74">
        <f>ROW(C60)</f>
        <v>60</v>
      </c>
      <c r="B66" s="75" t="s">
        <v>223</v>
      </c>
      <c r="C66" s="76" t="s">
        <v>224</v>
      </c>
      <c r="D66" s="77" t="s">
        <v>20</v>
      </c>
      <c r="E66" s="77" t="s">
        <v>93</v>
      </c>
      <c r="F66" s="78" t="s">
        <v>133</v>
      </c>
      <c r="G66" s="79" t="str">
        <f>VLOOKUP(F66,'RN HZM'!$A$1:$B$121,2,0)</f>
        <v>MA</v>
      </c>
      <c r="H66" s="80">
        <v>0.039502314814814816</v>
      </c>
      <c r="I66" s="80"/>
      <c r="J66" s="80"/>
      <c r="K66" s="75">
        <f>RANK(H66,'Zadani_bezcu HZ + P'!$H$1:H$395,1)</f>
        <v>117</v>
      </c>
      <c r="L66" s="81"/>
      <c r="M66" s="82">
        <f>ROW(N60)</f>
        <v>60</v>
      </c>
    </row>
    <row r="67" spans="1:13" ht="12.75">
      <c r="A67" s="74">
        <f>ROW(C61)</f>
        <v>61</v>
      </c>
      <c r="B67" s="75" t="s">
        <v>225</v>
      </c>
      <c r="C67" s="76" t="s">
        <v>226</v>
      </c>
      <c r="D67" s="77" t="s">
        <v>106</v>
      </c>
      <c r="E67" s="77" t="s">
        <v>93</v>
      </c>
      <c r="F67" s="78" t="s">
        <v>61</v>
      </c>
      <c r="G67" s="79" t="str">
        <f>VLOOKUP(F67,'RN HZM'!$A$1:$B$121,2,0)</f>
        <v>MA</v>
      </c>
      <c r="H67" s="80">
        <v>0.03957175925925926</v>
      </c>
      <c r="I67" s="80"/>
      <c r="J67" s="80"/>
      <c r="K67" s="75">
        <f>RANK(H67,'Zadani_bezcu HZ + P'!$H$1:H$395,1)</f>
        <v>119</v>
      </c>
      <c r="L67" s="81"/>
      <c r="M67" s="82">
        <f>ROW(N62)</f>
        <v>62</v>
      </c>
    </row>
    <row r="68" spans="1:13" ht="12.75">
      <c r="A68" s="74">
        <f>ROW(C62)</f>
        <v>62</v>
      </c>
      <c r="B68" s="75" t="s">
        <v>227</v>
      </c>
      <c r="C68" s="76" t="s">
        <v>228</v>
      </c>
      <c r="D68" s="77" t="s">
        <v>102</v>
      </c>
      <c r="E68" s="77" t="s">
        <v>229</v>
      </c>
      <c r="F68" s="78" t="s">
        <v>69</v>
      </c>
      <c r="G68" s="79" t="str">
        <f>VLOOKUP(F68,'RN HZM'!$A$1:$B$121,2,0)</f>
        <v>MA</v>
      </c>
      <c r="H68" s="80">
        <v>0.039699074074074074</v>
      </c>
      <c r="I68" s="80"/>
      <c r="J68" s="80"/>
      <c r="K68" s="75">
        <f>RANK(H68,'Zadani_bezcu HZ + P'!$H$1:H$395,1)</f>
        <v>120</v>
      </c>
      <c r="L68" s="81"/>
      <c r="M68" s="82">
        <f>ROW(N63)</f>
        <v>63</v>
      </c>
    </row>
    <row r="69" spans="1:13" ht="12.75">
      <c r="A69" s="74">
        <f>ROW(C63)</f>
        <v>63</v>
      </c>
      <c r="B69" s="75" t="s">
        <v>230</v>
      </c>
      <c r="C69" s="76" t="s">
        <v>231</v>
      </c>
      <c r="D69" s="77" t="s">
        <v>232</v>
      </c>
      <c r="E69" s="77" t="s">
        <v>233</v>
      </c>
      <c r="F69" s="78" t="s">
        <v>81</v>
      </c>
      <c r="G69" s="79" t="str">
        <f>VLOOKUP(F69,'RN HZM'!$A$1:$B$121,2,0)</f>
        <v>MA</v>
      </c>
      <c r="H69" s="80">
        <v>0.039907407407407405</v>
      </c>
      <c r="I69" s="80"/>
      <c r="J69" s="80"/>
      <c r="K69" s="75">
        <f>RANK(H69,'Zadani_bezcu HZ + P'!$H$1:H$395,1)</f>
        <v>121</v>
      </c>
      <c r="L69" s="81"/>
      <c r="M69" s="82">
        <f>ROW(N64)</f>
        <v>64</v>
      </c>
    </row>
    <row r="70" spans="1:13" ht="12.75">
      <c r="A70" s="74">
        <f>ROW(C64)</f>
        <v>64</v>
      </c>
      <c r="B70" s="75" t="s">
        <v>234</v>
      </c>
      <c r="C70" s="76" t="s">
        <v>235</v>
      </c>
      <c r="D70" s="77" t="s">
        <v>210</v>
      </c>
      <c r="E70" s="77" t="s">
        <v>236</v>
      </c>
      <c r="F70" s="78" t="s">
        <v>81</v>
      </c>
      <c r="G70" s="79" t="str">
        <f>VLOOKUP(F70,'RN HZM'!$A$1:$B$121,2,0)</f>
        <v>MA</v>
      </c>
      <c r="H70" s="80">
        <v>0.04055555555555555</v>
      </c>
      <c r="I70" s="80"/>
      <c r="J70" s="80"/>
      <c r="K70" s="75">
        <f>RANK(H70,'Zadani_bezcu HZ + P'!$H$1:H$395,1)</f>
        <v>125</v>
      </c>
      <c r="L70" s="81"/>
      <c r="M70" s="82">
        <f>ROW(N65)</f>
        <v>65</v>
      </c>
    </row>
    <row r="71" spans="1:13" ht="12.75">
      <c r="A71" s="74">
        <f>ROW(C65)</f>
        <v>65</v>
      </c>
      <c r="B71" s="75" t="s">
        <v>237</v>
      </c>
      <c r="C71" s="76" t="s">
        <v>238</v>
      </c>
      <c r="D71" s="77" t="s">
        <v>239</v>
      </c>
      <c r="E71" s="77" t="s">
        <v>45</v>
      </c>
      <c r="F71" s="78" t="s">
        <v>46</v>
      </c>
      <c r="G71" s="79" t="str">
        <f>VLOOKUP(F71,'RN HZM'!$A$1:$B$121,2,0)</f>
        <v>MA</v>
      </c>
      <c r="H71" s="80">
        <v>0.04071759259259259</v>
      </c>
      <c r="I71" s="80"/>
      <c r="J71" s="80"/>
      <c r="K71" s="75">
        <f>RANK(H71,'Zadani_bezcu HZ + P'!$H$1:H$395,1)</f>
        <v>126</v>
      </c>
      <c r="L71" s="81"/>
      <c r="M71" s="82">
        <f>ROW(N66)</f>
        <v>66</v>
      </c>
    </row>
    <row r="72" spans="1:13" ht="12.75">
      <c r="A72" s="74">
        <f>ROW(C66)</f>
        <v>66</v>
      </c>
      <c r="B72" s="75" t="s">
        <v>240</v>
      </c>
      <c r="C72" s="76" t="s">
        <v>241</v>
      </c>
      <c r="D72" s="77" t="s">
        <v>59</v>
      </c>
      <c r="E72" s="77" t="s">
        <v>93</v>
      </c>
      <c r="F72" s="78" t="s">
        <v>65</v>
      </c>
      <c r="G72" s="79" t="str">
        <f>VLOOKUP(F72,'RN HZM'!$A$1:$B$121,2,0)</f>
        <v>MA</v>
      </c>
      <c r="H72" s="80">
        <v>0.0444212962962963</v>
      </c>
      <c r="I72" s="80"/>
      <c r="J72" s="80"/>
      <c r="K72" s="75">
        <f>RANK(H72,'Zadani_bezcu HZ + P'!$H$1:H$395,1)</f>
        <v>134</v>
      </c>
      <c r="L72" s="81"/>
      <c r="M72" s="82" t="e">
        <f>ROW(#REF!)</f>
        <v>#REF!</v>
      </c>
    </row>
    <row r="73" spans="1:13" ht="12.75">
      <c r="A73" s="74">
        <f>ROW(C67)</f>
        <v>67</v>
      </c>
      <c r="B73" s="75" t="s">
        <v>242</v>
      </c>
      <c r="C73" s="76" t="s">
        <v>243</v>
      </c>
      <c r="D73" s="77" t="s">
        <v>106</v>
      </c>
      <c r="E73" s="77" t="s">
        <v>93</v>
      </c>
      <c r="F73" s="78" t="s">
        <v>112</v>
      </c>
      <c r="G73" s="79" t="str">
        <f>VLOOKUP(F73,'RN HZM'!$A$1:$B$121,2,0)</f>
        <v>MA</v>
      </c>
      <c r="H73" s="80">
        <v>0.046550925925925926</v>
      </c>
      <c r="I73" s="80"/>
      <c r="J73" s="80"/>
      <c r="K73" s="75">
        <f>RANK(H73,'Zadani_bezcu HZ + P'!$H$1:H$395,1)</f>
        <v>138</v>
      </c>
      <c r="L73" s="81"/>
      <c r="M73" s="82">
        <f>ROW(N67)</f>
        <v>67</v>
      </c>
    </row>
    <row r="74" spans="1:13" ht="12.75">
      <c r="A74" s="74">
        <f>ROW(C68)</f>
        <v>68</v>
      </c>
      <c r="B74" s="75" t="s">
        <v>244</v>
      </c>
      <c r="C74" s="76" t="s">
        <v>147</v>
      </c>
      <c r="D74" s="77" t="s">
        <v>222</v>
      </c>
      <c r="E74" s="77" t="s">
        <v>245</v>
      </c>
      <c r="F74" s="78" t="s">
        <v>246</v>
      </c>
      <c r="G74" s="79" t="str">
        <f>VLOOKUP(F74,'RN HZM'!$A$1:$B$121,2,0)</f>
        <v>MA</v>
      </c>
      <c r="H74" s="80">
        <v>0.046782407407407404</v>
      </c>
      <c r="I74" s="80"/>
      <c r="J74" s="80"/>
      <c r="K74" s="75">
        <f>RANK(H74,'Zadani_bezcu HZ + P'!$H$1:H$395,1)</f>
        <v>139</v>
      </c>
      <c r="L74" s="81"/>
      <c r="M74" s="82">
        <f>ROW(N68)</f>
        <v>68</v>
      </c>
    </row>
    <row r="75" spans="1:13" ht="12.75">
      <c r="A75" s="74">
        <f>ROW(C69)</f>
        <v>69</v>
      </c>
      <c r="B75" s="75" t="s">
        <v>247</v>
      </c>
      <c r="C75" s="76" t="s">
        <v>248</v>
      </c>
      <c r="D75" s="77" t="s">
        <v>204</v>
      </c>
      <c r="E75" s="77" t="s">
        <v>249</v>
      </c>
      <c r="F75" s="78" t="s">
        <v>46</v>
      </c>
      <c r="G75" s="79" t="str">
        <f>VLOOKUP(F75,'RN HZM'!$A$1:$B$121,2,0)</f>
        <v>MA</v>
      </c>
      <c r="H75" s="80">
        <v>0.05575231481481482</v>
      </c>
      <c r="I75" s="80"/>
      <c r="J75" s="80"/>
      <c r="K75" s="75">
        <f>RANK(H75,'Zadani_bezcu HZ + P'!$H$1:H$395,1)</f>
        <v>145</v>
      </c>
      <c r="L75" s="81"/>
      <c r="M75" s="82">
        <f>ROW(N69)</f>
        <v>69</v>
      </c>
    </row>
    <row r="76" spans="1:13" ht="12.75">
      <c r="A76" s="74">
        <f>ROW(C70)</f>
        <v>70</v>
      </c>
      <c r="B76" s="75" t="s">
        <v>250</v>
      </c>
      <c r="C76" s="76" t="s">
        <v>251</v>
      </c>
      <c r="D76" s="77" t="s">
        <v>21</v>
      </c>
      <c r="E76" s="77" t="s">
        <v>208</v>
      </c>
      <c r="F76" s="78" t="s">
        <v>23</v>
      </c>
      <c r="G76" s="79" t="str">
        <f>VLOOKUP(F76,'RN HZM'!$A$1:$B$121,2,0)</f>
        <v>MA</v>
      </c>
      <c r="H76" s="80" t="s">
        <v>252</v>
      </c>
      <c r="I76" s="80"/>
      <c r="J76" s="80"/>
      <c r="K76" s="75" t="e">
        <f>RANK(H76,'Zadani_bezcu HZ + P'!$H$1:H$395,1)</f>
        <v>#VALUE!</v>
      </c>
      <c r="L76" s="81"/>
      <c r="M76" s="82">
        <f>ROW(N70)</f>
        <v>70</v>
      </c>
    </row>
    <row r="77" spans="1:13" ht="12.75">
      <c r="A77" s="74">
        <f>ROW(C71)</f>
        <v>71</v>
      </c>
      <c r="B77" s="75" t="s">
        <v>254</v>
      </c>
      <c r="C77" s="76" t="s">
        <v>255</v>
      </c>
      <c r="D77" s="77" t="s">
        <v>20</v>
      </c>
      <c r="E77" s="77" t="s">
        <v>256</v>
      </c>
      <c r="F77" s="78" t="s">
        <v>65</v>
      </c>
      <c r="G77" s="79" t="str">
        <f>VLOOKUP(F77,'RN HZM'!$A$1:$B$121,2,0)</f>
        <v>MA</v>
      </c>
      <c r="H77" s="80" t="s">
        <v>252</v>
      </c>
      <c r="I77" s="80"/>
      <c r="J77" s="80"/>
      <c r="K77" s="75" t="e">
        <f>RANK(H77,'Zadani_bezcu HZ + P'!$H$1:H$395,1)</f>
        <v>#VALUE!</v>
      </c>
      <c r="L77" s="81"/>
      <c r="M77" s="82">
        <f>ROW(N71)</f>
        <v>71</v>
      </c>
    </row>
    <row r="78" spans="1:13" ht="12.75">
      <c r="A78" s="74">
        <f>ROW(C1)</f>
        <v>1</v>
      </c>
      <c r="B78" s="75" t="s">
        <v>257</v>
      </c>
      <c r="C78" s="76" t="s">
        <v>258</v>
      </c>
      <c r="D78" s="77" t="s">
        <v>259</v>
      </c>
      <c r="E78" s="77" t="s">
        <v>260</v>
      </c>
      <c r="F78" s="78" t="s">
        <v>261</v>
      </c>
      <c r="G78" s="79" t="str">
        <f>VLOOKUP(F78,'RN HZM'!$A$1:$B$121,2,0)</f>
        <v>MB</v>
      </c>
      <c r="H78" s="80">
        <v>0.02616898148148148</v>
      </c>
      <c r="I78" s="80"/>
      <c r="J78" s="80"/>
      <c r="K78" s="75">
        <f>RANK(H78,'Zadani_bezcu HZ + P'!$H$1:H$395,1)</f>
        <v>3</v>
      </c>
      <c r="L78" s="81"/>
      <c r="M78" s="82">
        <f>ROW(N72)</f>
        <v>72</v>
      </c>
    </row>
    <row r="79" spans="1:13" ht="12.75">
      <c r="A79" s="74">
        <f>ROW(C2)</f>
        <v>2</v>
      </c>
      <c r="B79" s="75" t="s">
        <v>262</v>
      </c>
      <c r="C79" s="76" t="s">
        <v>263</v>
      </c>
      <c r="D79" s="77" t="s">
        <v>148</v>
      </c>
      <c r="E79" s="77" t="s">
        <v>264</v>
      </c>
      <c r="F79" s="78" t="s">
        <v>265</v>
      </c>
      <c r="G79" s="79" t="str">
        <f>VLOOKUP(F79,'RN HZM'!$A$1:$B$121,2,0)</f>
        <v>MB</v>
      </c>
      <c r="H79" s="80">
        <v>0.029756944444444444</v>
      </c>
      <c r="I79" s="80"/>
      <c r="J79" s="80"/>
      <c r="K79" s="75">
        <f>RANK(H79,'Zadani_bezcu HZ + P'!$H$1:H$395,1)</f>
        <v>16</v>
      </c>
      <c r="L79" s="81"/>
      <c r="M79" s="82">
        <f>ROW(N73)</f>
        <v>73</v>
      </c>
    </row>
    <row r="80" spans="1:13" ht="12.75">
      <c r="A80" s="74">
        <f>ROW(C3)</f>
        <v>3</v>
      </c>
      <c r="B80" s="75" t="s">
        <v>266</v>
      </c>
      <c r="C80" s="76" t="s">
        <v>267</v>
      </c>
      <c r="D80" s="77" t="s">
        <v>21</v>
      </c>
      <c r="E80" s="77" t="s">
        <v>268</v>
      </c>
      <c r="F80" s="78" t="s">
        <v>269</v>
      </c>
      <c r="G80" s="79" t="str">
        <f>VLOOKUP(F80,'RN HZM'!$A$1:$B$121,2,0)</f>
        <v>MB</v>
      </c>
      <c r="H80" s="80">
        <v>0.02982638888888889</v>
      </c>
      <c r="I80" s="80"/>
      <c r="J80" s="80"/>
      <c r="K80" s="75">
        <f>RANK(H80,'Zadani_bezcu HZ + P'!$H$1:H$395,1)</f>
        <v>18</v>
      </c>
      <c r="L80" s="81"/>
      <c r="M80" s="82">
        <f>ROW(N74)</f>
        <v>74</v>
      </c>
    </row>
    <row r="81" spans="1:13" ht="12.75">
      <c r="A81" s="74">
        <f>ROW(C4)</f>
        <v>4</v>
      </c>
      <c r="B81" s="75" t="s">
        <v>270</v>
      </c>
      <c r="C81" s="76" t="s">
        <v>271</v>
      </c>
      <c r="D81" s="77" t="s">
        <v>59</v>
      </c>
      <c r="E81" s="77" t="s">
        <v>272</v>
      </c>
      <c r="F81" s="78" t="s">
        <v>273</v>
      </c>
      <c r="G81" s="79" t="str">
        <f>VLOOKUP(F81,'RN HZM'!$A$1:$B$121,2,0)</f>
        <v>MB</v>
      </c>
      <c r="H81" s="80">
        <v>0.030081018518518517</v>
      </c>
      <c r="I81" s="80"/>
      <c r="J81" s="80"/>
      <c r="K81" s="75">
        <f>RANK(H81,'Zadani_bezcu HZ + P'!$H$1:H$395,1)</f>
        <v>20</v>
      </c>
      <c r="L81" s="81"/>
      <c r="M81" s="82">
        <f>ROW(N75)</f>
        <v>75</v>
      </c>
    </row>
    <row r="82" spans="1:13" ht="12.75">
      <c r="A82" s="74">
        <f>ROW(C5)</f>
        <v>5</v>
      </c>
      <c r="B82" s="75" t="s">
        <v>274</v>
      </c>
      <c r="C82" s="76" t="s">
        <v>275</v>
      </c>
      <c r="D82" s="77" t="s">
        <v>20</v>
      </c>
      <c r="E82" s="77" t="s">
        <v>276</v>
      </c>
      <c r="F82" s="78" t="s">
        <v>277</v>
      </c>
      <c r="G82" s="79" t="str">
        <f>VLOOKUP(F82,'RN HZM'!$A$1:$B$121,2,0)</f>
        <v>MB</v>
      </c>
      <c r="H82" s="80">
        <v>0.030601851851851852</v>
      </c>
      <c r="I82" s="80"/>
      <c r="J82" s="80"/>
      <c r="K82" s="75">
        <f>RANK(H82,'Zadani_bezcu HZ + P'!$H$1:H$395,1)</f>
        <v>25</v>
      </c>
      <c r="L82" s="81"/>
      <c r="M82" s="82">
        <f>ROW(N76)</f>
        <v>76</v>
      </c>
    </row>
    <row r="83" spans="1:13" ht="12.75">
      <c r="A83" s="74">
        <f>ROW(C6)</f>
        <v>6</v>
      </c>
      <c r="B83" s="75" t="s">
        <v>278</v>
      </c>
      <c r="C83" s="76" t="s">
        <v>243</v>
      </c>
      <c r="D83" s="77" t="s">
        <v>16</v>
      </c>
      <c r="E83" s="77" t="s">
        <v>93</v>
      </c>
      <c r="F83" s="78" t="s">
        <v>261</v>
      </c>
      <c r="G83" s="79" t="str">
        <f>VLOOKUP(F83,'RN HZM'!$A$1:$B$121,2,0)</f>
        <v>MB</v>
      </c>
      <c r="H83" s="80">
        <v>0.030659722222222224</v>
      </c>
      <c r="I83" s="80"/>
      <c r="J83" s="80"/>
      <c r="K83" s="75">
        <f>RANK(H83,'Zadani_bezcu HZ + P'!$H$1:H$395,1)</f>
        <v>26</v>
      </c>
      <c r="L83" s="81"/>
      <c r="M83" s="82">
        <f>ROW(N77)</f>
        <v>77</v>
      </c>
    </row>
    <row r="84" spans="1:13" ht="12.75">
      <c r="A84" s="74">
        <f>ROW(C7)</f>
        <v>7</v>
      </c>
      <c r="B84" s="75" t="s">
        <v>279</v>
      </c>
      <c r="C84" s="76" t="s">
        <v>280</v>
      </c>
      <c r="D84" s="77" t="s">
        <v>44</v>
      </c>
      <c r="E84" s="77" t="s">
        <v>45</v>
      </c>
      <c r="F84" s="78" t="s">
        <v>281</v>
      </c>
      <c r="G84" s="79" t="str">
        <f>VLOOKUP(F84,'RN HZM'!$A$1:$B$121,2,0)</f>
        <v>MB</v>
      </c>
      <c r="H84" s="80">
        <v>0.031377314814814816</v>
      </c>
      <c r="I84" s="80"/>
      <c r="J84" s="80"/>
      <c r="K84" s="75">
        <f>RANK(H84,'Zadani_bezcu HZ + P'!$H$1:H$395,1)</f>
        <v>30</v>
      </c>
      <c r="L84" s="81"/>
      <c r="M84" s="82">
        <f>ROW(N78)</f>
        <v>78</v>
      </c>
    </row>
    <row r="85" spans="1:13" ht="12.75">
      <c r="A85" s="74">
        <f>ROW(C8)</f>
        <v>8</v>
      </c>
      <c r="B85" s="75" t="s">
        <v>282</v>
      </c>
      <c r="C85" s="76" t="s">
        <v>283</v>
      </c>
      <c r="D85" s="77" t="s">
        <v>284</v>
      </c>
      <c r="E85" s="77" t="s">
        <v>285</v>
      </c>
      <c r="F85" s="78" t="s">
        <v>265</v>
      </c>
      <c r="G85" s="79" t="str">
        <f>VLOOKUP(F85,'RN HZM'!$A$1:$B$121,2,0)</f>
        <v>MB</v>
      </c>
      <c r="H85" s="80">
        <v>0.03155092592592593</v>
      </c>
      <c r="I85" s="80"/>
      <c r="J85" s="80"/>
      <c r="K85" s="75">
        <f>RANK(H85,'Zadani_bezcu HZ + P'!$H$1:H$395,1)</f>
        <v>37</v>
      </c>
      <c r="L85" s="81"/>
      <c r="M85" s="82">
        <f>ROW(N79)</f>
        <v>79</v>
      </c>
    </row>
    <row r="86" spans="1:13" ht="12.75">
      <c r="A86" s="74">
        <f>ROW(C9)</f>
        <v>9</v>
      </c>
      <c r="B86" s="75" t="s">
        <v>286</v>
      </c>
      <c r="C86" s="76" t="s">
        <v>287</v>
      </c>
      <c r="D86" s="77" t="s">
        <v>170</v>
      </c>
      <c r="E86" s="77" t="s">
        <v>288</v>
      </c>
      <c r="F86" s="78" t="s">
        <v>261</v>
      </c>
      <c r="G86" s="79" t="str">
        <f>VLOOKUP(F86,'RN HZM'!$A$1:$B$121,2,0)</f>
        <v>MB</v>
      </c>
      <c r="H86" s="80">
        <v>0.03197916666666667</v>
      </c>
      <c r="I86" s="80"/>
      <c r="J86" s="80"/>
      <c r="K86" s="75">
        <f>RANK(H86,'Zadani_bezcu HZ + P'!$H$1:H$395,1)</f>
        <v>43</v>
      </c>
      <c r="L86" s="81"/>
      <c r="M86" s="82">
        <f>ROW(N80)</f>
        <v>80</v>
      </c>
    </row>
    <row r="87" spans="1:13" ht="12.75">
      <c r="A87" s="74">
        <f>ROW(C10)</f>
        <v>10</v>
      </c>
      <c r="B87" s="75" t="s">
        <v>289</v>
      </c>
      <c r="C87" s="76" t="s">
        <v>48</v>
      </c>
      <c r="D87" s="77" t="s">
        <v>290</v>
      </c>
      <c r="E87" s="77" t="s">
        <v>291</v>
      </c>
      <c r="F87" s="78" t="s">
        <v>292</v>
      </c>
      <c r="G87" s="79" t="str">
        <f>VLOOKUP(F87,'RN HZM'!$A$1:$B$121,2,0)</f>
        <v>MB</v>
      </c>
      <c r="H87" s="80">
        <v>0.03211805555555555</v>
      </c>
      <c r="I87" s="80"/>
      <c r="J87" s="80"/>
      <c r="K87" s="75">
        <f>RANK(H87,'Zadani_bezcu HZ + P'!$H$1:H$395,1)</f>
        <v>44</v>
      </c>
      <c r="L87" s="81"/>
      <c r="M87" s="82">
        <f>ROW(N81)</f>
        <v>81</v>
      </c>
    </row>
    <row r="88" spans="1:13" ht="12.75">
      <c r="A88" s="74">
        <f>ROW(C11)</f>
        <v>11</v>
      </c>
      <c r="B88" s="75" t="s">
        <v>293</v>
      </c>
      <c r="C88" s="76" t="s">
        <v>294</v>
      </c>
      <c r="D88" s="77" t="s">
        <v>295</v>
      </c>
      <c r="E88" s="77" t="s">
        <v>93</v>
      </c>
      <c r="F88" s="78" t="s">
        <v>296</v>
      </c>
      <c r="G88" s="79" t="str">
        <f>VLOOKUP(F88,'RN HZM'!$A$1:$B$121,2,0)</f>
        <v>MB</v>
      </c>
      <c r="H88" s="80">
        <v>0.03280092592592593</v>
      </c>
      <c r="I88" s="80"/>
      <c r="J88" s="80"/>
      <c r="K88" s="75">
        <f>RANK(H88,'Zadani_bezcu HZ + P'!$H$1:H$395,1)</f>
        <v>46</v>
      </c>
      <c r="L88" s="81"/>
      <c r="M88" s="82">
        <f>ROW(N82)</f>
        <v>82</v>
      </c>
    </row>
    <row r="89" spans="1:13" ht="12.75">
      <c r="A89" s="74">
        <f>ROW(C12)</f>
        <v>12</v>
      </c>
      <c r="B89" s="75" t="s">
        <v>297</v>
      </c>
      <c r="C89" s="76" t="s">
        <v>298</v>
      </c>
      <c r="D89" s="77" t="s">
        <v>20</v>
      </c>
      <c r="E89" s="77" t="s">
        <v>299</v>
      </c>
      <c r="F89" s="78" t="s">
        <v>296</v>
      </c>
      <c r="G89" s="79" t="str">
        <f>VLOOKUP(F89,'RN HZM'!$A$1:$B$121,2,0)</f>
        <v>MB</v>
      </c>
      <c r="H89" s="80">
        <v>0.03306712962962963</v>
      </c>
      <c r="I89" s="80"/>
      <c r="J89" s="80"/>
      <c r="K89" s="75">
        <f>RANK(H89,'Zadani_bezcu HZ + P'!$H$1:H$395,1)</f>
        <v>48</v>
      </c>
      <c r="L89" s="81"/>
      <c r="M89" s="82">
        <f>ROW(N83)</f>
        <v>83</v>
      </c>
    </row>
    <row r="90" spans="1:13" ht="12.75">
      <c r="A90" s="74">
        <f>ROW(C13)</f>
        <v>13</v>
      </c>
      <c r="B90" s="75" t="s">
        <v>300</v>
      </c>
      <c r="C90" s="76" t="s">
        <v>301</v>
      </c>
      <c r="D90" s="77" t="s">
        <v>259</v>
      </c>
      <c r="E90" s="77" t="s">
        <v>302</v>
      </c>
      <c r="F90" s="78" t="s">
        <v>269</v>
      </c>
      <c r="G90" s="79" t="str">
        <f>VLOOKUP(F90,'RN HZM'!$A$1:$B$121,2,0)</f>
        <v>MB</v>
      </c>
      <c r="H90" s="80">
        <v>0.03320601851851852</v>
      </c>
      <c r="I90" s="80"/>
      <c r="J90" s="80"/>
      <c r="K90" s="75">
        <f>RANK(H90,'Zadani_bezcu HZ + P'!$H$1:H$395,1)</f>
        <v>49</v>
      </c>
      <c r="L90" s="81"/>
      <c r="M90" s="82">
        <f>ROW(N84)</f>
        <v>84</v>
      </c>
    </row>
    <row r="91" spans="1:13" ht="12.75">
      <c r="A91" s="74">
        <f>ROW(C14)</f>
        <v>14</v>
      </c>
      <c r="B91" s="75" t="s">
        <v>303</v>
      </c>
      <c r="C91" s="76" t="s">
        <v>304</v>
      </c>
      <c r="D91" s="77" t="s">
        <v>147</v>
      </c>
      <c r="E91" s="77" t="s">
        <v>305</v>
      </c>
      <c r="F91" s="78" t="s">
        <v>265</v>
      </c>
      <c r="G91" s="79" t="str">
        <f>VLOOKUP(F91,'RN HZM'!$A$1:$B$121,2,0)</f>
        <v>MB</v>
      </c>
      <c r="H91" s="80">
        <v>0.03325231481481482</v>
      </c>
      <c r="I91" s="80"/>
      <c r="J91" s="80"/>
      <c r="K91" s="75">
        <f>RANK(H91,'Zadani_bezcu HZ + P'!$H$1:H$395,1)</f>
        <v>50</v>
      </c>
      <c r="L91" s="81"/>
      <c r="M91" s="82">
        <f>ROW(N85)</f>
        <v>85</v>
      </c>
    </row>
    <row r="92" spans="1:13" ht="12.75">
      <c r="A92" s="74">
        <f>ROW(C15)</f>
        <v>15</v>
      </c>
      <c r="B92" s="75" t="s">
        <v>306</v>
      </c>
      <c r="C92" s="76" t="s">
        <v>307</v>
      </c>
      <c r="D92" s="77" t="s">
        <v>75</v>
      </c>
      <c r="E92" s="77" t="s">
        <v>308</v>
      </c>
      <c r="F92" s="78" t="s">
        <v>281</v>
      </c>
      <c r="G92" s="79" t="str">
        <f>VLOOKUP(F92,'RN HZM'!$A$1:$B$121,2,0)</f>
        <v>MB</v>
      </c>
      <c r="H92" s="80">
        <v>0.03329861111111111</v>
      </c>
      <c r="I92" s="80"/>
      <c r="J92" s="80"/>
      <c r="K92" s="75">
        <f>RANK(H92,'Zadani_bezcu HZ + P'!$H$1:H$395,1)</f>
        <v>51</v>
      </c>
      <c r="L92" s="81"/>
      <c r="M92" s="82">
        <f>ROW(N86)</f>
        <v>86</v>
      </c>
    </row>
    <row r="93" spans="1:13" ht="12.75">
      <c r="A93" s="74">
        <f>ROW(C16)</f>
        <v>16</v>
      </c>
      <c r="B93" s="75" t="s">
        <v>309</v>
      </c>
      <c r="C93" s="76" t="s">
        <v>310</v>
      </c>
      <c r="D93" s="77" t="s">
        <v>311</v>
      </c>
      <c r="E93" s="77" t="s">
        <v>41</v>
      </c>
      <c r="F93" s="78" t="s">
        <v>292</v>
      </c>
      <c r="G93" s="79" t="str">
        <f>VLOOKUP(F93,'RN HZM'!$A$1:$B$121,2,0)</f>
        <v>MB</v>
      </c>
      <c r="H93" s="80">
        <v>0.03386574074074074</v>
      </c>
      <c r="I93" s="80"/>
      <c r="J93" s="80"/>
      <c r="K93" s="75">
        <f>RANK(H93,'Zadani_bezcu HZ + P'!$H$1:H$395,1)</f>
        <v>57</v>
      </c>
      <c r="L93" s="81"/>
      <c r="M93" s="82">
        <f>ROW(N87)</f>
        <v>87</v>
      </c>
    </row>
    <row r="94" spans="1:13" ht="12.75">
      <c r="A94" s="74">
        <f>ROW(C17)</f>
        <v>17</v>
      </c>
      <c r="B94" s="75" t="s">
        <v>312</v>
      </c>
      <c r="C94" s="76" t="s">
        <v>138</v>
      </c>
      <c r="D94" s="77" t="s">
        <v>139</v>
      </c>
      <c r="E94" s="77" t="s">
        <v>313</v>
      </c>
      <c r="F94" s="78" t="s">
        <v>277</v>
      </c>
      <c r="G94" s="79" t="str">
        <f>VLOOKUP(F94,'RN HZM'!$A$1:$B$121,2,0)</f>
        <v>MB</v>
      </c>
      <c r="H94" s="80">
        <v>0.03453703703703704</v>
      </c>
      <c r="I94" s="80"/>
      <c r="J94" s="80"/>
      <c r="K94" s="75">
        <f>RANK(H94,'Zadani_bezcu HZ + P'!$H$1:H$395,1)</f>
        <v>65</v>
      </c>
      <c r="L94" s="81"/>
      <c r="M94" s="82">
        <f>ROW(N88)</f>
        <v>88</v>
      </c>
    </row>
    <row r="95" spans="1:13" ht="12.75">
      <c r="A95" s="74">
        <f>ROW(C18)</f>
        <v>18</v>
      </c>
      <c r="B95" s="75" t="s">
        <v>314</v>
      </c>
      <c r="C95" s="76" t="s">
        <v>315</v>
      </c>
      <c r="D95" s="77" t="s">
        <v>295</v>
      </c>
      <c r="E95" s="77" t="s">
        <v>64</v>
      </c>
      <c r="F95" s="78" t="s">
        <v>273</v>
      </c>
      <c r="G95" s="79" t="str">
        <f>VLOOKUP(F95,'RN HZM'!$A$1:$B$121,2,0)</f>
        <v>MB</v>
      </c>
      <c r="H95" s="80">
        <v>0.0347337962962963</v>
      </c>
      <c r="I95" s="80"/>
      <c r="J95" s="80"/>
      <c r="K95" s="75">
        <f>RANK(H95,'Zadani_bezcu HZ + P'!$H$1:H$395,1)</f>
        <v>67</v>
      </c>
      <c r="L95" s="81"/>
      <c r="M95" s="82">
        <f>ROW(N89)</f>
        <v>89</v>
      </c>
    </row>
    <row r="96" spans="1:13" ht="12.75">
      <c r="A96" s="74">
        <f>ROW(C19)</f>
        <v>19</v>
      </c>
      <c r="B96" s="75" t="s">
        <v>316</v>
      </c>
      <c r="C96" s="76" t="s">
        <v>317</v>
      </c>
      <c r="D96" s="77" t="s">
        <v>318</v>
      </c>
      <c r="E96" s="77" t="s">
        <v>319</v>
      </c>
      <c r="F96" s="78" t="s">
        <v>281</v>
      </c>
      <c r="G96" s="79" t="str">
        <f>VLOOKUP(F96,'RN HZM'!$A$1:$B$121,2,0)</f>
        <v>MB</v>
      </c>
      <c r="H96" s="80">
        <v>0.03497685185185185</v>
      </c>
      <c r="I96" s="80"/>
      <c r="J96" s="80"/>
      <c r="K96" s="75">
        <f>RANK(H96,'Zadani_bezcu HZ + P'!$H$1:H$395,1)</f>
        <v>72</v>
      </c>
      <c r="L96" s="81"/>
      <c r="M96" s="82">
        <f>ROW(N90)</f>
        <v>90</v>
      </c>
    </row>
    <row r="97" spans="1:13" ht="12.75">
      <c r="A97" s="74">
        <f>ROW(C20)</f>
        <v>20</v>
      </c>
      <c r="B97" s="75" t="s">
        <v>320</v>
      </c>
      <c r="C97" s="76" t="s">
        <v>321</v>
      </c>
      <c r="D97" s="77" t="s">
        <v>20</v>
      </c>
      <c r="E97" s="77" t="s">
        <v>322</v>
      </c>
      <c r="F97" s="78" t="s">
        <v>281</v>
      </c>
      <c r="G97" s="79" t="str">
        <f>VLOOKUP(F97,'RN HZM'!$A$1:$B$121,2,0)</f>
        <v>MB</v>
      </c>
      <c r="H97" s="80">
        <v>0.0352662037037037</v>
      </c>
      <c r="I97" s="80"/>
      <c r="J97" s="80"/>
      <c r="K97" s="75">
        <f>RANK(H97,'Zadani_bezcu HZ + P'!$H$1:H$395,1)</f>
        <v>75</v>
      </c>
      <c r="L97" s="81"/>
      <c r="M97" s="82">
        <f>ROW(N91)</f>
        <v>91</v>
      </c>
    </row>
    <row r="98" spans="1:13" ht="12.75">
      <c r="A98" s="74">
        <f>ROW(C21)</f>
        <v>21</v>
      </c>
      <c r="B98" s="75" t="s">
        <v>323</v>
      </c>
      <c r="C98" s="76" t="s">
        <v>324</v>
      </c>
      <c r="D98" s="77" t="s">
        <v>325</v>
      </c>
      <c r="E98" s="77" t="s">
        <v>326</v>
      </c>
      <c r="F98" s="78" t="s">
        <v>292</v>
      </c>
      <c r="G98" s="79" t="str">
        <f>VLOOKUP(F98,'RN HZM'!$A$1:$B$121,2,0)</f>
        <v>MB</v>
      </c>
      <c r="H98" s="80">
        <v>0.0353587962962963</v>
      </c>
      <c r="I98" s="80"/>
      <c r="J98" s="80"/>
      <c r="K98" s="75">
        <f>RANK(H98,'Zadani_bezcu HZ + P'!$H$1:H$395,1)</f>
        <v>77</v>
      </c>
      <c r="L98" s="81"/>
      <c r="M98" s="82">
        <f>ROW(N92)</f>
        <v>92</v>
      </c>
    </row>
    <row r="99" spans="1:13" ht="12.75">
      <c r="A99" s="74">
        <f>ROW(C22)</f>
        <v>22</v>
      </c>
      <c r="B99" s="75" t="s">
        <v>327</v>
      </c>
      <c r="C99" s="76" t="s">
        <v>328</v>
      </c>
      <c r="D99" s="77" t="s">
        <v>155</v>
      </c>
      <c r="E99" s="77" t="s">
        <v>329</v>
      </c>
      <c r="F99" s="78" t="s">
        <v>292</v>
      </c>
      <c r="G99" s="79" t="str">
        <f>VLOOKUP(F99,'RN HZM'!$A$1:$B$121,2,0)</f>
        <v>MB</v>
      </c>
      <c r="H99" s="80">
        <v>0.035798611111111114</v>
      </c>
      <c r="I99" s="80"/>
      <c r="J99" s="80"/>
      <c r="K99" s="75">
        <f>RANK(H99,'Zadani_bezcu HZ + P'!$H$1:H$395,1)</f>
        <v>84</v>
      </c>
      <c r="L99" s="81"/>
      <c r="M99" s="82">
        <f>ROW(N93)</f>
        <v>93</v>
      </c>
    </row>
    <row r="100" spans="1:13" ht="12.75">
      <c r="A100" s="74">
        <f>ROW(C23)</f>
        <v>23</v>
      </c>
      <c r="B100" s="75" t="s">
        <v>330</v>
      </c>
      <c r="C100" s="76" t="s">
        <v>331</v>
      </c>
      <c r="D100" s="77" t="s">
        <v>59</v>
      </c>
      <c r="E100" s="77" t="s">
        <v>332</v>
      </c>
      <c r="F100" s="78" t="s">
        <v>261</v>
      </c>
      <c r="G100" s="79" t="str">
        <f>VLOOKUP(F100,'RN HZM'!$A$1:$B$121,2,0)</f>
        <v>MB</v>
      </c>
      <c r="H100" s="80">
        <v>0.03608796296296296</v>
      </c>
      <c r="I100" s="80"/>
      <c r="J100" s="80"/>
      <c r="K100" s="75">
        <f>RANK(H100,'Zadani_bezcu HZ + P'!$H$1:H$395,1)</f>
        <v>87</v>
      </c>
      <c r="L100" s="81"/>
      <c r="M100" s="82">
        <f>ROW(N94)</f>
        <v>94</v>
      </c>
    </row>
    <row r="101" spans="1:13" ht="12.75">
      <c r="A101" s="74">
        <f>ROW(C24)</f>
        <v>24</v>
      </c>
      <c r="B101" s="75" t="s">
        <v>333</v>
      </c>
      <c r="C101" s="76" t="s">
        <v>334</v>
      </c>
      <c r="D101" s="77" t="s">
        <v>79</v>
      </c>
      <c r="E101" s="77" t="s">
        <v>93</v>
      </c>
      <c r="F101" s="78" t="s">
        <v>273</v>
      </c>
      <c r="G101" s="79" t="str">
        <f>VLOOKUP(F101,'RN HZM'!$A$1:$B$121,2,0)</f>
        <v>MB</v>
      </c>
      <c r="H101" s="80">
        <v>0.03644675925925926</v>
      </c>
      <c r="I101" s="80"/>
      <c r="J101" s="80"/>
      <c r="K101" s="75">
        <f>RANK(H101,'Zadani_bezcu HZ + P'!$H$1:H$395,1)</f>
        <v>89</v>
      </c>
      <c r="L101" s="81"/>
      <c r="M101" s="82">
        <f>ROW(N95)</f>
        <v>95</v>
      </c>
    </row>
    <row r="102" spans="1:13" ht="12.75">
      <c r="A102" s="74">
        <f>ROW(C25)</f>
        <v>25</v>
      </c>
      <c r="B102" s="75" t="s">
        <v>335</v>
      </c>
      <c r="C102" s="76" t="s">
        <v>336</v>
      </c>
      <c r="D102" s="77" t="s">
        <v>21</v>
      </c>
      <c r="E102" s="77" t="s">
        <v>337</v>
      </c>
      <c r="F102" s="78" t="s">
        <v>338</v>
      </c>
      <c r="G102" s="79" t="str">
        <f>VLOOKUP(F102,'RN HZM'!$A$1:$B$121,2,0)</f>
        <v>MB</v>
      </c>
      <c r="H102" s="80">
        <v>0.03671296296296296</v>
      </c>
      <c r="I102" s="80"/>
      <c r="J102" s="80"/>
      <c r="K102" s="75">
        <f>RANK(H102,'Zadani_bezcu HZ + P'!$H$1:H$395,1)</f>
        <v>91</v>
      </c>
      <c r="L102" s="81"/>
      <c r="M102" s="82">
        <f>ROW(N96)</f>
        <v>96</v>
      </c>
    </row>
    <row r="103" spans="1:13" ht="12.75">
      <c r="A103" s="74">
        <f>ROW(C26)</f>
        <v>26</v>
      </c>
      <c r="B103" s="75" t="s">
        <v>339</v>
      </c>
      <c r="C103" s="76" t="s">
        <v>340</v>
      </c>
      <c r="D103" s="77" t="s">
        <v>341</v>
      </c>
      <c r="E103" s="77" t="s">
        <v>342</v>
      </c>
      <c r="F103" s="78" t="s">
        <v>269</v>
      </c>
      <c r="G103" s="79" t="str">
        <f>VLOOKUP(F103,'RN HZM'!$A$1:$B$121,2,0)</f>
        <v>MB</v>
      </c>
      <c r="H103" s="80">
        <v>0.03674768518518518</v>
      </c>
      <c r="I103" s="80"/>
      <c r="J103" s="80"/>
      <c r="K103" s="75">
        <f>RANK(H103,'Zadani_bezcu HZ + P'!$H$1:H$395,1)</f>
        <v>93</v>
      </c>
      <c r="L103" s="81"/>
      <c r="M103" s="82">
        <f>ROW(N97)</f>
        <v>97</v>
      </c>
    </row>
    <row r="104" spans="1:13" ht="12.75">
      <c r="A104" s="74">
        <f>ROW(C27)</f>
        <v>27</v>
      </c>
      <c r="B104" s="75" t="s">
        <v>343</v>
      </c>
      <c r="C104" s="76" t="s">
        <v>344</v>
      </c>
      <c r="D104" s="77" t="s">
        <v>210</v>
      </c>
      <c r="E104" s="77" t="s">
        <v>345</v>
      </c>
      <c r="F104" s="78" t="s">
        <v>346</v>
      </c>
      <c r="G104" s="79" t="str">
        <f>VLOOKUP(F104,'RN HZM'!$A$1:$B$121,2,0)</f>
        <v>MB</v>
      </c>
      <c r="H104" s="80">
        <v>0.03815972222222222</v>
      </c>
      <c r="I104" s="80"/>
      <c r="J104" s="80"/>
      <c r="K104" s="75">
        <f>RANK(H104,'Zadani_bezcu HZ + P'!$H$1:H$395,1)</f>
        <v>107</v>
      </c>
      <c r="L104" s="81"/>
      <c r="M104" s="82">
        <f>ROW(N98)</f>
        <v>98</v>
      </c>
    </row>
    <row r="105" spans="1:13" ht="12.75">
      <c r="A105" s="74">
        <f>ROW(C28)</f>
        <v>28</v>
      </c>
      <c r="B105" s="75" t="s">
        <v>347</v>
      </c>
      <c r="C105" s="76" t="s">
        <v>348</v>
      </c>
      <c r="D105" s="77" t="s">
        <v>144</v>
      </c>
      <c r="E105" s="77" t="s">
        <v>349</v>
      </c>
      <c r="F105" s="78" t="s">
        <v>277</v>
      </c>
      <c r="G105" s="79" t="str">
        <f>VLOOKUP(F105,'RN HZM'!$A$1:$B$121,2,0)</f>
        <v>MB</v>
      </c>
      <c r="H105" s="80">
        <v>0.038287037037037036</v>
      </c>
      <c r="I105" s="80"/>
      <c r="J105" s="80"/>
      <c r="K105" s="75">
        <f>RANK(H105,'Zadani_bezcu HZ + P'!$H$1:H$395,1)</f>
        <v>110</v>
      </c>
      <c r="L105" s="81"/>
      <c r="M105" s="82">
        <f>ROW(N99)</f>
        <v>99</v>
      </c>
    </row>
    <row r="106" spans="1:13" ht="12.75">
      <c r="A106" s="74">
        <f>ROW(C29)</f>
        <v>29</v>
      </c>
      <c r="B106" s="75" t="s">
        <v>350</v>
      </c>
      <c r="C106" s="76" t="s">
        <v>351</v>
      </c>
      <c r="D106" s="77" t="s">
        <v>21</v>
      </c>
      <c r="E106" s="77" t="s">
        <v>352</v>
      </c>
      <c r="F106" s="78" t="s">
        <v>281</v>
      </c>
      <c r="G106" s="79" t="str">
        <f>VLOOKUP(F106,'RN HZM'!$A$1:$B$121,2,0)</f>
        <v>MB</v>
      </c>
      <c r="H106" s="80">
        <v>0.03863425925925926</v>
      </c>
      <c r="I106" s="80"/>
      <c r="J106" s="80"/>
      <c r="K106" s="75">
        <f>RANK(H106,'Zadani_bezcu HZ + P'!$H$1:H$395,1)</f>
        <v>112</v>
      </c>
      <c r="L106" s="81"/>
      <c r="M106" s="82">
        <f>ROW(N100)</f>
        <v>100</v>
      </c>
    </row>
    <row r="107" spans="1:13" ht="12.75">
      <c r="A107" s="74">
        <f>ROW(C30)</f>
        <v>30</v>
      </c>
      <c r="B107" s="75" t="s">
        <v>353</v>
      </c>
      <c r="C107" s="76" t="s">
        <v>354</v>
      </c>
      <c r="D107" s="77" t="s">
        <v>355</v>
      </c>
      <c r="E107" s="77" t="s">
        <v>17</v>
      </c>
      <c r="F107" s="78" t="s">
        <v>265</v>
      </c>
      <c r="G107" s="79" t="str">
        <f>VLOOKUP(F107,'RN HZM'!$A$1:$B$121,2,0)</f>
        <v>MB</v>
      </c>
      <c r="H107" s="80">
        <v>0.039502314814814816</v>
      </c>
      <c r="I107" s="80"/>
      <c r="J107" s="80"/>
      <c r="K107" s="75">
        <f>RANK(H107,'Zadani_bezcu HZ + P'!$H$1:H$395,1)</f>
        <v>117</v>
      </c>
      <c r="L107" s="81"/>
      <c r="M107" s="82">
        <f>ROW(N101)</f>
        <v>101</v>
      </c>
    </row>
    <row r="108" spans="1:13" ht="12.75">
      <c r="A108" s="74">
        <f>ROW(C31)</f>
        <v>31</v>
      </c>
      <c r="B108" s="75" t="s">
        <v>356</v>
      </c>
      <c r="C108" s="76" t="s">
        <v>357</v>
      </c>
      <c r="D108" s="77" t="s">
        <v>358</v>
      </c>
      <c r="E108" s="77" t="s">
        <v>64</v>
      </c>
      <c r="F108" s="78" t="s">
        <v>261</v>
      </c>
      <c r="G108" s="79" t="str">
        <f>VLOOKUP(F108,'RN HZM'!$A$1:$B$121,2,0)</f>
        <v>MB</v>
      </c>
      <c r="H108" s="80">
        <v>0.040844907407407406</v>
      </c>
      <c r="I108" s="80"/>
      <c r="J108" s="80"/>
      <c r="K108" s="75">
        <f>RANK(H108,'Zadani_bezcu HZ + P'!$H$1:H$395,1)</f>
        <v>128</v>
      </c>
      <c r="L108" s="81"/>
      <c r="M108" s="82">
        <f>ROW(N102)</f>
        <v>102</v>
      </c>
    </row>
    <row r="109" spans="1:13" ht="12.75">
      <c r="A109" s="74">
        <f>ROW(C32)</f>
        <v>32</v>
      </c>
      <c r="B109" s="75" t="s">
        <v>359</v>
      </c>
      <c r="C109" s="76" t="s">
        <v>360</v>
      </c>
      <c r="D109" s="77" t="s">
        <v>21</v>
      </c>
      <c r="E109" s="77" t="s">
        <v>208</v>
      </c>
      <c r="F109" s="78" t="s">
        <v>265</v>
      </c>
      <c r="G109" s="79" t="str">
        <f>VLOOKUP(F109,'RN HZM'!$A$1:$B$121,2,0)</f>
        <v>MB</v>
      </c>
      <c r="H109" s="80">
        <v>0.04128472222222222</v>
      </c>
      <c r="I109" s="80"/>
      <c r="J109" s="80"/>
      <c r="K109" s="75">
        <f>RANK(H109,'Zadani_bezcu HZ + P'!$H$1:H$395,1)</f>
        <v>129</v>
      </c>
      <c r="L109" s="81"/>
      <c r="M109" s="82">
        <f>ROW(N103)</f>
        <v>103</v>
      </c>
    </row>
    <row r="110" spans="1:13" ht="12.75">
      <c r="A110" s="74">
        <f>ROW(C33)</f>
        <v>33</v>
      </c>
      <c r="B110" s="75" t="s">
        <v>361</v>
      </c>
      <c r="C110" s="76" t="s">
        <v>362</v>
      </c>
      <c r="D110" s="77" t="s">
        <v>16</v>
      </c>
      <c r="E110" s="77" t="s">
        <v>363</v>
      </c>
      <c r="F110" s="78" t="s">
        <v>292</v>
      </c>
      <c r="G110" s="79" t="str">
        <f>VLOOKUP(F110,'RN HZM'!$A$1:$B$121,2,0)</f>
        <v>MB</v>
      </c>
      <c r="H110" s="80">
        <v>0.04162037037037037</v>
      </c>
      <c r="I110" s="80"/>
      <c r="J110" s="80"/>
      <c r="K110" s="75">
        <f>RANK(H110,'Zadani_bezcu HZ + P'!$H$1:H$395,1)</f>
        <v>131</v>
      </c>
      <c r="L110" s="81"/>
      <c r="M110" s="82">
        <f>ROW(N104)</f>
        <v>104</v>
      </c>
    </row>
    <row r="111" spans="1:13" ht="12.75">
      <c r="A111" s="74">
        <f>ROW(C34)</f>
        <v>34</v>
      </c>
      <c r="B111" s="75" t="s">
        <v>364</v>
      </c>
      <c r="C111" s="76" t="s">
        <v>310</v>
      </c>
      <c r="D111" s="77" t="s">
        <v>365</v>
      </c>
      <c r="E111" s="77" t="s">
        <v>366</v>
      </c>
      <c r="F111" s="78" t="s">
        <v>261</v>
      </c>
      <c r="G111" s="79" t="str">
        <f>VLOOKUP(F111,'RN HZM'!$A$1:$B$121,2,0)</f>
        <v>MB</v>
      </c>
      <c r="H111" s="80">
        <v>0.04612268518518518</v>
      </c>
      <c r="I111" s="80"/>
      <c r="J111" s="80"/>
      <c r="K111" s="75">
        <f>RANK(H111,'Zadani_bezcu HZ + P'!$H$1:H$395,1)</f>
        <v>137</v>
      </c>
      <c r="L111" s="81"/>
      <c r="M111" s="82">
        <f>ROW(N105)</f>
        <v>105</v>
      </c>
    </row>
    <row r="112" spans="1:13" ht="12.75">
      <c r="A112" s="74">
        <f>ROW(C35)</f>
        <v>35</v>
      </c>
      <c r="B112" s="75" t="s">
        <v>367</v>
      </c>
      <c r="C112" s="76" t="s">
        <v>368</v>
      </c>
      <c r="D112" s="77" t="s">
        <v>20</v>
      </c>
      <c r="E112" s="77" t="s">
        <v>369</v>
      </c>
      <c r="F112" s="78" t="s">
        <v>269</v>
      </c>
      <c r="G112" s="79" t="str">
        <f>VLOOKUP(F112,'RN HZM'!$A$1:$B$121,2,0)</f>
        <v>MB</v>
      </c>
      <c r="H112" s="80">
        <v>0.04685185185185185</v>
      </c>
      <c r="I112" s="80"/>
      <c r="J112" s="80"/>
      <c r="K112" s="75">
        <f>RANK(H112,'Zadani_bezcu HZ + P'!$H$1:H$395,1)</f>
        <v>140</v>
      </c>
      <c r="L112" s="81"/>
      <c r="M112" s="82">
        <f>ROW(N106)</f>
        <v>106</v>
      </c>
    </row>
    <row r="113" spans="1:13" ht="12.75">
      <c r="A113" s="74">
        <f>ROW(C36)</f>
        <v>36</v>
      </c>
      <c r="B113" s="75" t="s">
        <v>370</v>
      </c>
      <c r="C113" s="76" t="s">
        <v>371</v>
      </c>
      <c r="D113" s="77" t="s">
        <v>106</v>
      </c>
      <c r="E113" s="77" t="s">
        <v>372</v>
      </c>
      <c r="F113" s="78" t="s">
        <v>296</v>
      </c>
      <c r="G113" s="79" t="str">
        <f>VLOOKUP(F113,'RN HZM'!$A$1:$B$121,2,0)</f>
        <v>MB</v>
      </c>
      <c r="H113" s="80" t="s">
        <v>252</v>
      </c>
      <c r="I113" s="80"/>
      <c r="J113" s="80"/>
      <c r="K113" s="75" t="e">
        <f>RANK(H113,'Zadani_bezcu HZ + P'!$H$1:H$395,1)</f>
        <v>#VALUE!</v>
      </c>
      <c r="L113" s="81"/>
      <c r="M113" s="82">
        <f>ROW(N107)</f>
        <v>107</v>
      </c>
    </row>
    <row r="114" spans="1:13" ht="12.75">
      <c r="A114" s="74">
        <f>ROW(C1)</f>
        <v>1</v>
      </c>
      <c r="B114" s="75" t="s">
        <v>373</v>
      </c>
      <c r="C114" s="76" t="s">
        <v>374</v>
      </c>
      <c r="D114" s="77" t="s">
        <v>16</v>
      </c>
      <c r="E114" s="77" t="s">
        <v>208</v>
      </c>
      <c r="F114" s="78" t="s">
        <v>375</v>
      </c>
      <c r="G114" s="79" t="str">
        <f>VLOOKUP(F114,'RN HZM'!$A$1:$B$121,2,0)</f>
        <v>MC</v>
      </c>
      <c r="H114" s="80">
        <v>0.02894675925925926</v>
      </c>
      <c r="I114" s="80"/>
      <c r="J114" s="80"/>
      <c r="K114" s="75">
        <f>RANK(H114,'Zadani_bezcu HZ + P'!$H$1:H$395,1)</f>
        <v>13</v>
      </c>
      <c r="L114" s="81"/>
      <c r="M114" s="82">
        <f>ROW(N108)</f>
        <v>108</v>
      </c>
    </row>
    <row r="115" spans="1:13" ht="12.75">
      <c r="A115" s="74">
        <f>ROW(C2)</f>
        <v>2</v>
      </c>
      <c r="B115" s="75" t="s">
        <v>377</v>
      </c>
      <c r="C115" s="76" t="s">
        <v>378</v>
      </c>
      <c r="D115" s="77" t="s">
        <v>379</v>
      </c>
      <c r="E115" s="77" t="s">
        <v>17</v>
      </c>
      <c r="F115" s="78" t="s">
        <v>380</v>
      </c>
      <c r="G115" s="79" t="str">
        <f>VLOOKUP(F115,'RN HZM'!$A$1:$B$121,2,0)</f>
        <v>MC</v>
      </c>
      <c r="H115" s="80">
        <v>0.029305555555555557</v>
      </c>
      <c r="I115" s="80"/>
      <c r="J115" s="80"/>
      <c r="K115" s="75">
        <f>RANK(H115,'Zadani_bezcu HZ + P'!$H$1:H$395,1)</f>
        <v>15</v>
      </c>
      <c r="L115" s="81"/>
      <c r="M115" s="82">
        <f>ROW(N109)</f>
        <v>109</v>
      </c>
    </row>
    <row r="116" spans="1:13" ht="12.75">
      <c r="A116" s="74">
        <f>ROW(C3)</f>
        <v>3</v>
      </c>
      <c r="B116" s="75" t="s">
        <v>381</v>
      </c>
      <c r="C116" s="76" t="s">
        <v>382</v>
      </c>
      <c r="D116" s="77" t="s">
        <v>155</v>
      </c>
      <c r="E116" s="77" t="s">
        <v>383</v>
      </c>
      <c r="F116" s="78" t="s">
        <v>375</v>
      </c>
      <c r="G116" s="79" t="str">
        <f>VLOOKUP(F116,'RN HZM'!$A$1:$B$121,2,0)</f>
        <v>MC</v>
      </c>
      <c r="H116" s="80">
        <v>0.029861111111111113</v>
      </c>
      <c r="I116" s="80"/>
      <c r="J116" s="80"/>
      <c r="K116" s="75">
        <f>RANK(H116,'Zadani_bezcu HZ + P'!$H$1:H$395,1)</f>
        <v>19</v>
      </c>
      <c r="L116" s="81"/>
      <c r="M116" s="82">
        <f>ROW(N110)</f>
        <v>110</v>
      </c>
    </row>
    <row r="117" spans="1:13" ht="12.75">
      <c r="A117" s="74">
        <f>ROW(C4)</f>
        <v>4</v>
      </c>
      <c r="B117" s="75" t="s">
        <v>384</v>
      </c>
      <c r="C117" s="76" t="s">
        <v>385</v>
      </c>
      <c r="D117" s="77" t="s">
        <v>355</v>
      </c>
      <c r="E117" s="77" t="s">
        <v>386</v>
      </c>
      <c r="F117" s="78" t="s">
        <v>387</v>
      </c>
      <c r="G117" s="79" t="str">
        <f>VLOOKUP(F117,'RN HZM'!$A$1:$B$121,2,0)</f>
        <v>MC</v>
      </c>
      <c r="H117" s="80">
        <v>0.032858796296296296</v>
      </c>
      <c r="I117" s="80"/>
      <c r="J117" s="80"/>
      <c r="K117" s="75">
        <f>RANK(H117,'Zadani_bezcu HZ + P'!$H$1:H$395,1)</f>
        <v>47</v>
      </c>
      <c r="L117" s="81"/>
      <c r="M117" s="82">
        <f>ROW(N111)</f>
        <v>111</v>
      </c>
    </row>
    <row r="118" spans="1:13" ht="12.75">
      <c r="A118" s="74">
        <f>ROW(C5)</f>
        <v>5</v>
      </c>
      <c r="B118" s="75" t="s">
        <v>388</v>
      </c>
      <c r="C118" s="76" t="s">
        <v>389</v>
      </c>
      <c r="D118" s="77" t="s">
        <v>148</v>
      </c>
      <c r="E118" s="77" t="s">
        <v>93</v>
      </c>
      <c r="F118" s="78" t="s">
        <v>380</v>
      </c>
      <c r="G118" s="79" t="str">
        <f>VLOOKUP(F118,'RN HZM'!$A$1:$B$121,2,0)</f>
        <v>MC</v>
      </c>
      <c r="H118" s="80">
        <v>0.03337962962962963</v>
      </c>
      <c r="I118" s="80"/>
      <c r="J118" s="80"/>
      <c r="K118" s="75">
        <f>RANK(H118,'Zadani_bezcu HZ + P'!$H$1:H$395,1)</f>
        <v>53</v>
      </c>
      <c r="L118" s="81"/>
      <c r="M118" s="82">
        <f>ROW(N112)</f>
        <v>112</v>
      </c>
    </row>
    <row r="119" spans="1:13" ht="12.75">
      <c r="A119" s="74">
        <f>ROW(C6)</f>
        <v>6</v>
      </c>
      <c r="B119" s="75" t="s">
        <v>390</v>
      </c>
      <c r="C119" s="76" t="s">
        <v>391</v>
      </c>
      <c r="D119" s="77" t="s">
        <v>392</v>
      </c>
      <c r="E119" s="77" t="s">
        <v>393</v>
      </c>
      <c r="F119" s="78" t="s">
        <v>394</v>
      </c>
      <c r="G119" s="79" t="str">
        <f>VLOOKUP(F119,'RN HZM'!$A$1:$B$121,2,0)</f>
        <v>MC</v>
      </c>
      <c r="H119" s="80">
        <v>0.03363425925925926</v>
      </c>
      <c r="I119" s="80"/>
      <c r="J119" s="80"/>
      <c r="K119" s="75">
        <f>RANK(H119,'Zadani_bezcu HZ + P'!$H$1:H$395,1)</f>
        <v>55</v>
      </c>
      <c r="L119" s="81"/>
      <c r="M119" s="82">
        <f>ROW(N113)</f>
        <v>113</v>
      </c>
    </row>
    <row r="120" spans="1:13" ht="12.75">
      <c r="A120" s="74">
        <f>ROW(C7)</f>
        <v>7</v>
      </c>
      <c r="B120" s="75" t="s">
        <v>370</v>
      </c>
      <c r="C120" s="76" t="s">
        <v>395</v>
      </c>
      <c r="D120" s="77" t="s">
        <v>392</v>
      </c>
      <c r="E120" s="77" t="s">
        <v>396</v>
      </c>
      <c r="F120" s="78" t="s">
        <v>375</v>
      </c>
      <c r="G120" s="79" t="str">
        <f>VLOOKUP(F120,'RN HZM'!$A$1:$B$121,2,0)</f>
        <v>MC</v>
      </c>
      <c r="H120" s="80">
        <v>0.03384259259259259</v>
      </c>
      <c r="I120" s="80"/>
      <c r="J120" s="80"/>
      <c r="K120" s="75">
        <f>RANK(H120,'Zadani_bezcu HZ + P'!$H$1:H$395,1)</f>
        <v>56</v>
      </c>
      <c r="L120" s="81"/>
      <c r="M120" s="82">
        <f>ROW(N114)</f>
        <v>114</v>
      </c>
    </row>
    <row r="121" spans="1:13" ht="12.75">
      <c r="A121" s="74">
        <f>ROW(C8)</f>
        <v>8</v>
      </c>
      <c r="B121" s="75" t="s">
        <v>397</v>
      </c>
      <c r="C121" s="76" t="s">
        <v>398</v>
      </c>
      <c r="D121" s="77" t="s">
        <v>155</v>
      </c>
      <c r="E121" s="77" t="s">
        <v>399</v>
      </c>
      <c r="F121" s="78" t="s">
        <v>400</v>
      </c>
      <c r="G121" s="79" t="str">
        <f>VLOOKUP(F121,'RN HZM'!$A$1:$B$121,2,0)</f>
        <v>MC</v>
      </c>
      <c r="H121" s="80">
        <v>0.034895833333333334</v>
      </c>
      <c r="I121" s="80"/>
      <c r="J121" s="80"/>
      <c r="K121" s="75">
        <f>RANK(H121,'Zadani_bezcu HZ + P'!$H$1:H$395,1)</f>
        <v>69</v>
      </c>
      <c r="L121" s="81"/>
      <c r="M121" s="82">
        <f>ROW(N115)</f>
        <v>115</v>
      </c>
    </row>
    <row r="122" spans="1:13" ht="12.75">
      <c r="A122" s="74">
        <f>ROW(C9)</f>
        <v>9</v>
      </c>
      <c r="B122" s="75" t="s">
        <v>401</v>
      </c>
      <c r="C122" s="76" t="s">
        <v>402</v>
      </c>
      <c r="D122" s="77" t="s">
        <v>155</v>
      </c>
      <c r="E122" s="77" t="s">
        <v>403</v>
      </c>
      <c r="F122" s="78" t="s">
        <v>404</v>
      </c>
      <c r="G122" s="79" t="str">
        <f>VLOOKUP(F122,'RN HZM'!$A$1:$B$121,2,0)</f>
        <v>MC</v>
      </c>
      <c r="H122" s="80">
        <v>0.03515046296296296</v>
      </c>
      <c r="I122" s="80"/>
      <c r="J122" s="80"/>
      <c r="K122" s="75">
        <f>RANK(H122,'Zadani_bezcu HZ + P'!$H$1:H$395,1)</f>
        <v>73</v>
      </c>
      <c r="L122" s="81"/>
      <c r="M122" s="82">
        <f>ROW(N116)</f>
        <v>116</v>
      </c>
    </row>
    <row r="123" spans="1:13" ht="12.75">
      <c r="A123" s="74">
        <f>ROW(C10)</f>
        <v>10</v>
      </c>
      <c r="B123" s="75" t="s">
        <v>405</v>
      </c>
      <c r="C123" s="76" t="s">
        <v>406</v>
      </c>
      <c r="D123" s="77" t="s">
        <v>407</v>
      </c>
      <c r="E123" s="77" t="s">
        <v>408</v>
      </c>
      <c r="F123" s="78" t="s">
        <v>409</v>
      </c>
      <c r="G123" s="79" t="str">
        <f>VLOOKUP(F123,'RN HZM'!$A$1:$B$121,2,0)</f>
        <v>MC</v>
      </c>
      <c r="H123" s="80">
        <v>0.03533564814814815</v>
      </c>
      <c r="I123" s="80"/>
      <c r="J123" s="80"/>
      <c r="K123" s="75">
        <f>RANK(H123,'Zadani_bezcu HZ + P'!$H$1:H$395,1)</f>
        <v>76</v>
      </c>
      <c r="L123" s="81"/>
      <c r="M123" s="82">
        <f>ROW(N117)</f>
        <v>117</v>
      </c>
    </row>
    <row r="124" spans="1:13" ht="12.75">
      <c r="A124" s="74">
        <f>ROW(C11)</f>
        <v>11</v>
      </c>
      <c r="B124" s="75" t="s">
        <v>410</v>
      </c>
      <c r="C124" s="76" t="s">
        <v>411</v>
      </c>
      <c r="D124" s="77" t="s">
        <v>412</v>
      </c>
      <c r="E124" s="77" t="s">
        <v>45</v>
      </c>
      <c r="F124" s="78" t="s">
        <v>375</v>
      </c>
      <c r="G124" s="79" t="str">
        <f>VLOOKUP(F124,'RN HZM'!$A$1:$B$121,2,0)</f>
        <v>MC</v>
      </c>
      <c r="H124" s="80">
        <v>0.03537037037037037</v>
      </c>
      <c r="I124" s="80"/>
      <c r="J124" s="80"/>
      <c r="K124" s="75">
        <f>RANK(H124,'Zadani_bezcu HZ + P'!$H$1:H$395,1)</f>
        <v>78</v>
      </c>
      <c r="L124" s="81"/>
      <c r="M124" s="82">
        <f>ROW(N118)</f>
        <v>118</v>
      </c>
    </row>
    <row r="125" spans="1:13" ht="12.75">
      <c r="A125" s="74">
        <f>ROW(C12)</f>
        <v>12</v>
      </c>
      <c r="B125" s="75" t="s">
        <v>413</v>
      </c>
      <c r="C125" s="76" t="s">
        <v>147</v>
      </c>
      <c r="D125" s="77" t="s">
        <v>414</v>
      </c>
      <c r="E125" s="77" t="s">
        <v>415</v>
      </c>
      <c r="F125" s="78" t="s">
        <v>416</v>
      </c>
      <c r="G125" s="79" t="str">
        <f>VLOOKUP(F125,'RN HZM'!$A$1:$B$121,2,0)</f>
        <v>MC</v>
      </c>
      <c r="H125" s="80">
        <v>0.036875</v>
      </c>
      <c r="I125" s="80"/>
      <c r="J125" s="80"/>
      <c r="K125" s="75">
        <f>RANK(H125,'Zadani_bezcu HZ + P'!$H$1:H$395,1)</f>
        <v>95</v>
      </c>
      <c r="L125" s="81"/>
      <c r="M125" s="82">
        <f>ROW(N119)</f>
        <v>119</v>
      </c>
    </row>
    <row r="126" spans="1:13" ht="12.75">
      <c r="A126" s="74">
        <f>ROW(C13)</f>
        <v>13</v>
      </c>
      <c r="B126" s="75" t="s">
        <v>417</v>
      </c>
      <c r="C126" s="76" t="s">
        <v>418</v>
      </c>
      <c r="D126" s="77" t="s">
        <v>20</v>
      </c>
      <c r="E126" s="77" t="s">
        <v>419</v>
      </c>
      <c r="F126" s="78" t="s">
        <v>409</v>
      </c>
      <c r="G126" s="79" t="str">
        <f>VLOOKUP(F126,'RN HZM'!$A$1:$B$121,2,0)</f>
        <v>MC</v>
      </c>
      <c r="H126" s="80">
        <v>0.03701388888888889</v>
      </c>
      <c r="I126" s="80"/>
      <c r="J126" s="80"/>
      <c r="K126" s="75">
        <f>RANK(H126,'Zadani_bezcu HZ + P'!$H$1:H$395,1)</f>
        <v>98</v>
      </c>
      <c r="L126" s="81"/>
      <c r="M126" s="82">
        <f>ROW(N120)</f>
        <v>120</v>
      </c>
    </row>
    <row r="127" spans="1:13" ht="12.75">
      <c r="A127" s="74">
        <f>ROW(C14)</f>
        <v>14</v>
      </c>
      <c r="B127" s="75" t="s">
        <v>420</v>
      </c>
      <c r="C127" s="76" t="s">
        <v>421</v>
      </c>
      <c r="D127" s="77" t="s">
        <v>204</v>
      </c>
      <c r="E127" s="77" t="s">
        <v>697</v>
      </c>
      <c r="F127" s="78" t="s">
        <v>387</v>
      </c>
      <c r="G127" s="79" t="str">
        <f>VLOOKUP(F127,'RN HZM'!$A$1:$B$121,2,0)</f>
        <v>MC</v>
      </c>
      <c r="H127" s="80">
        <v>0.03715277777777778</v>
      </c>
      <c r="I127" s="80"/>
      <c r="J127" s="80"/>
      <c r="K127" s="75">
        <f>RANK(H127,'Zadani_bezcu HZ + P'!$H$1:H$395,1)</f>
        <v>100</v>
      </c>
      <c r="L127" s="81"/>
      <c r="M127" s="82">
        <f>ROW(N121)</f>
        <v>121</v>
      </c>
    </row>
    <row r="128" spans="1:13" ht="12.75">
      <c r="A128" s="74">
        <f>ROW(C15)</f>
        <v>15</v>
      </c>
      <c r="B128" s="75" t="s">
        <v>423</v>
      </c>
      <c r="C128" s="76" t="s">
        <v>424</v>
      </c>
      <c r="D128" s="77" t="s">
        <v>102</v>
      </c>
      <c r="E128" s="77" t="s">
        <v>232</v>
      </c>
      <c r="F128" s="78" t="s">
        <v>404</v>
      </c>
      <c r="G128" s="79" t="str">
        <f>VLOOKUP(F128,'RN HZM'!$A$1:$B$121,2,0)</f>
        <v>MC</v>
      </c>
      <c r="H128" s="80">
        <v>0.03736111111111111</v>
      </c>
      <c r="I128" s="80"/>
      <c r="J128" s="80"/>
      <c r="K128" s="75">
        <f>RANK(H128,'Zadani_bezcu HZ + P'!$H$1:H$395,1)</f>
        <v>103</v>
      </c>
      <c r="L128" s="81"/>
      <c r="M128" s="82">
        <f>ROW(N122)</f>
        <v>122</v>
      </c>
    </row>
    <row r="129" spans="1:13" ht="12.75">
      <c r="A129" s="74">
        <f>ROW(C16)</f>
        <v>16</v>
      </c>
      <c r="B129" s="75" t="s">
        <v>425</v>
      </c>
      <c r="C129" s="76" t="s">
        <v>59</v>
      </c>
      <c r="D129" s="77" t="s">
        <v>426</v>
      </c>
      <c r="E129" s="77" t="s">
        <v>45</v>
      </c>
      <c r="F129" s="78" t="s">
        <v>409</v>
      </c>
      <c r="G129" s="79" t="str">
        <f>VLOOKUP(F129,'RN HZM'!$A$1:$B$121,2,0)</f>
        <v>MC</v>
      </c>
      <c r="H129" s="80">
        <v>0.03806712962962963</v>
      </c>
      <c r="I129" s="80"/>
      <c r="J129" s="80"/>
      <c r="K129" s="75">
        <f>RANK(H129,'Zadani_bezcu HZ + P'!$H$1:H$395,1)</f>
        <v>105</v>
      </c>
      <c r="L129" s="81"/>
      <c r="M129" s="82">
        <f>ROW(N123)</f>
        <v>123</v>
      </c>
    </row>
    <row r="130" spans="1:13" ht="12.75">
      <c r="A130" s="74">
        <f>ROW(C17)</f>
        <v>17</v>
      </c>
      <c r="B130" s="75" t="s">
        <v>427</v>
      </c>
      <c r="C130" s="76" t="s">
        <v>428</v>
      </c>
      <c r="D130" s="77" t="s">
        <v>75</v>
      </c>
      <c r="E130" s="77" t="s">
        <v>429</v>
      </c>
      <c r="F130" s="78" t="s">
        <v>387</v>
      </c>
      <c r="G130" s="79" t="str">
        <f>VLOOKUP(F130,'RN HZM'!$A$1:$B$121,2,0)</f>
        <v>MC</v>
      </c>
      <c r="H130" s="80">
        <v>0.03827546296296296</v>
      </c>
      <c r="I130" s="80"/>
      <c r="J130" s="80"/>
      <c r="K130" s="75">
        <f>RANK(H130,'Zadani_bezcu HZ + P'!$H$1:H$395,1)</f>
        <v>109</v>
      </c>
      <c r="L130" s="81"/>
      <c r="M130" s="82">
        <f>ROW(N124)</f>
        <v>124</v>
      </c>
    </row>
    <row r="131" spans="1:13" ht="12.75">
      <c r="A131" s="74">
        <f>ROW(C18)</f>
        <v>18</v>
      </c>
      <c r="B131" s="75" t="s">
        <v>430</v>
      </c>
      <c r="C131" s="76" t="s">
        <v>431</v>
      </c>
      <c r="D131" s="77" t="s">
        <v>155</v>
      </c>
      <c r="E131" s="77" t="s">
        <v>432</v>
      </c>
      <c r="F131" s="78" t="s">
        <v>394</v>
      </c>
      <c r="G131" s="79" t="str">
        <f>VLOOKUP(F131,'RN HZM'!$A$1:$B$121,2,0)</f>
        <v>MC</v>
      </c>
      <c r="H131" s="80">
        <v>0.038391203703703705</v>
      </c>
      <c r="I131" s="80"/>
      <c r="J131" s="80"/>
      <c r="K131" s="75">
        <f>RANK(H131,'Zadani_bezcu HZ + P'!$H$1:H$395,1)</f>
        <v>111</v>
      </c>
      <c r="L131" s="81"/>
      <c r="M131" s="82">
        <f>ROW(N125)</f>
        <v>125</v>
      </c>
    </row>
    <row r="132" spans="1:13" ht="12.75">
      <c r="A132" s="74">
        <f>ROW(C19)</f>
        <v>19</v>
      </c>
      <c r="B132" s="75" t="s">
        <v>433</v>
      </c>
      <c r="C132" s="76" t="s">
        <v>434</v>
      </c>
      <c r="D132" s="77" t="s">
        <v>210</v>
      </c>
      <c r="E132" s="77" t="s">
        <v>435</v>
      </c>
      <c r="F132" s="78" t="s">
        <v>380</v>
      </c>
      <c r="G132" s="79" t="str">
        <f>VLOOKUP(F132,'RN HZM'!$A$1:$B$121,2,0)</f>
        <v>MC</v>
      </c>
      <c r="H132" s="80">
        <v>0.03894675925925926</v>
      </c>
      <c r="I132" s="80"/>
      <c r="J132" s="80"/>
      <c r="K132" s="75">
        <f>RANK(H132,'Zadani_bezcu HZ + P'!$H$1:H$395,1)</f>
        <v>113</v>
      </c>
      <c r="L132" s="81"/>
      <c r="M132" s="82">
        <f>ROW(N126)</f>
        <v>126</v>
      </c>
    </row>
    <row r="133" spans="1:13" ht="12.75">
      <c r="A133" s="74">
        <f>ROW(C20)</f>
        <v>20</v>
      </c>
      <c r="B133" s="75" t="s">
        <v>436</v>
      </c>
      <c r="C133" s="76" t="s">
        <v>437</v>
      </c>
      <c r="D133" s="77" t="s">
        <v>148</v>
      </c>
      <c r="E133" s="77" t="s">
        <v>438</v>
      </c>
      <c r="F133" s="78" t="s">
        <v>439</v>
      </c>
      <c r="G133" s="79" t="str">
        <f>VLOOKUP(F133,'RN HZM'!$A$1:$B$121,2,0)</f>
        <v>MC</v>
      </c>
      <c r="H133" s="80">
        <v>0.03922453703703704</v>
      </c>
      <c r="I133" s="80"/>
      <c r="J133" s="80"/>
      <c r="K133" s="75">
        <f>RANK(H133,'Zadani_bezcu HZ + P'!$H$1:H$395,1)</f>
        <v>114</v>
      </c>
      <c r="L133" s="81"/>
      <c r="M133" s="82">
        <f>ROW(N127)</f>
        <v>127</v>
      </c>
    </row>
    <row r="134" spans="1:13" ht="12.75">
      <c r="A134" s="74">
        <f>ROW(C21)</f>
        <v>21</v>
      </c>
      <c r="B134" s="75" t="s">
        <v>440</v>
      </c>
      <c r="C134" s="76" t="s">
        <v>441</v>
      </c>
      <c r="D134" s="77" t="s">
        <v>193</v>
      </c>
      <c r="E134" s="77" t="s">
        <v>45</v>
      </c>
      <c r="F134" s="78" t="s">
        <v>442</v>
      </c>
      <c r="G134" s="79" t="str">
        <f>VLOOKUP(F134,'RN HZM'!$A$1:$B$121,2,0)</f>
        <v>MC</v>
      </c>
      <c r="H134" s="80">
        <v>0.039976851851851854</v>
      </c>
      <c r="I134" s="80"/>
      <c r="J134" s="80"/>
      <c r="K134" s="75">
        <f>RANK(H134,'Zadani_bezcu HZ + P'!$H$1:H$395,1)</f>
        <v>122</v>
      </c>
      <c r="L134" s="81"/>
      <c r="M134" s="82">
        <f>ROW(N128)</f>
        <v>128</v>
      </c>
    </row>
    <row r="135" spans="1:13" ht="12.75">
      <c r="A135" s="74">
        <f>ROW(C22)</f>
        <v>22</v>
      </c>
      <c r="B135" s="75" t="s">
        <v>443</v>
      </c>
      <c r="C135" s="76" t="s">
        <v>444</v>
      </c>
      <c r="D135" s="77" t="s">
        <v>445</v>
      </c>
      <c r="E135" s="77" t="s">
        <v>45</v>
      </c>
      <c r="F135" s="78" t="s">
        <v>400</v>
      </c>
      <c r="G135" s="79" t="str">
        <f>VLOOKUP(F135,'RN HZM'!$A$1:$B$121,2,0)</f>
        <v>MC</v>
      </c>
      <c r="H135" s="80">
        <v>0.03998842592592593</v>
      </c>
      <c r="I135" s="80"/>
      <c r="J135" s="80"/>
      <c r="K135" s="75">
        <f>RANK(H135,'Zadani_bezcu HZ + P'!$H$1:H$395,1)</f>
        <v>123</v>
      </c>
      <c r="L135" s="81"/>
      <c r="M135" s="82">
        <f>ROW(N129)</f>
        <v>129</v>
      </c>
    </row>
    <row r="136" spans="1:13" ht="12.75">
      <c r="A136" s="74">
        <f>ROW(C23)</f>
        <v>23</v>
      </c>
      <c r="B136" s="75" t="s">
        <v>446</v>
      </c>
      <c r="C136" s="76" t="s">
        <v>447</v>
      </c>
      <c r="D136" s="77" t="s">
        <v>448</v>
      </c>
      <c r="E136" s="77" t="s">
        <v>449</v>
      </c>
      <c r="F136" s="78" t="s">
        <v>442</v>
      </c>
      <c r="G136" s="79" t="str">
        <f>VLOOKUP(F136,'RN HZM'!$A$1:$B$121,2,0)</f>
        <v>MC</v>
      </c>
      <c r="H136" s="80">
        <v>0.04083333333333333</v>
      </c>
      <c r="I136" s="80"/>
      <c r="J136" s="80"/>
      <c r="K136" s="75">
        <f>RANK(H136,'Zadani_bezcu HZ + P'!$H$1:H$395,1)</f>
        <v>127</v>
      </c>
      <c r="L136" s="81"/>
      <c r="M136" s="82">
        <f>ROW(N130)</f>
        <v>130</v>
      </c>
    </row>
    <row r="137" spans="1:13" ht="12.75">
      <c r="A137" s="74">
        <f>ROW(C24)</f>
        <v>24</v>
      </c>
      <c r="B137" s="75" t="s">
        <v>450</v>
      </c>
      <c r="C137" s="76" t="s">
        <v>451</v>
      </c>
      <c r="D137" s="77" t="s">
        <v>20</v>
      </c>
      <c r="E137" s="77" t="s">
        <v>452</v>
      </c>
      <c r="F137" s="78" t="s">
        <v>439</v>
      </c>
      <c r="G137" s="79" t="str">
        <f>VLOOKUP(F137,'RN HZM'!$A$1:$B$121,2,0)</f>
        <v>MC</v>
      </c>
      <c r="H137" s="80">
        <v>0.04158564814814815</v>
      </c>
      <c r="I137" s="80"/>
      <c r="J137" s="80"/>
      <c r="K137" s="75">
        <f>RANK(H137,'Zadani_bezcu HZ + P'!$H$1:H$395,1)</f>
        <v>130</v>
      </c>
      <c r="L137" s="81"/>
      <c r="M137" s="82">
        <f>ROW(N131)</f>
        <v>131</v>
      </c>
    </row>
    <row r="138" spans="1:13" ht="12.75">
      <c r="A138" s="74">
        <f>ROW(C25)</f>
        <v>25</v>
      </c>
      <c r="B138" s="75" t="s">
        <v>453</v>
      </c>
      <c r="C138" s="76" t="s">
        <v>406</v>
      </c>
      <c r="D138" s="77" t="s">
        <v>454</v>
      </c>
      <c r="E138" s="77" t="s">
        <v>93</v>
      </c>
      <c r="F138" s="78" t="s">
        <v>409</v>
      </c>
      <c r="G138" s="79" t="str">
        <f>VLOOKUP(F138,'RN HZM'!$A$1:$B$121,2,0)</f>
        <v>MC</v>
      </c>
      <c r="H138" s="80">
        <v>0.04346064814814815</v>
      </c>
      <c r="I138" s="80"/>
      <c r="J138" s="80"/>
      <c r="K138" s="75">
        <f>RANK(H138,'Zadani_bezcu HZ + P'!$H$1:H$395,1)</f>
        <v>133</v>
      </c>
      <c r="L138" s="81"/>
      <c r="M138" s="82">
        <f>ROW(N132)</f>
        <v>132</v>
      </c>
    </row>
    <row r="139" spans="1:13" ht="12.75">
      <c r="A139" s="74">
        <f>ROW(C26)</f>
        <v>26</v>
      </c>
      <c r="B139" s="75" t="s">
        <v>455</v>
      </c>
      <c r="C139" s="76" t="s">
        <v>456</v>
      </c>
      <c r="D139" s="77" t="s">
        <v>457</v>
      </c>
      <c r="E139" s="77" t="s">
        <v>458</v>
      </c>
      <c r="F139" s="78" t="s">
        <v>439</v>
      </c>
      <c r="G139" s="79" t="str">
        <f>VLOOKUP(F139,'RN HZM'!$A$1:$B$121,2,0)</f>
        <v>MC</v>
      </c>
      <c r="H139" s="80">
        <v>0.04699074074074074</v>
      </c>
      <c r="I139" s="80"/>
      <c r="J139" s="80"/>
      <c r="K139" s="75">
        <f>RANK(H139,'Zadani_bezcu HZ + P'!$H$1:H$395,1)</f>
        <v>143</v>
      </c>
      <c r="L139" s="81"/>
      <c r="M139" s="82">
        <f>ROW(N133)</f>
        <v>133</v>
      </c>
    </row>
    <row r="140" spans="1:13" ht="12.75">
      <c r="A140" s="74">
        <f>ROW(C27)</f>
        <v>27</v>
      </c>
      <c r="B140" s="75" t="s">
        <v>459</v>
      </c>
      <c r="C140" s="76" t="s">
        <v>460</v>
      </c>
      <c r="D140" s="77" t="s">
        <v>79</v>
      </c>
      <c r="E140" s="77" t="s">
        <v>461</v>
      </c>
      <c r="F140" s="78" t="s">
        <v>404</v>
      </c>
      <c r="G140" s="79" t="str">
        <f>VLOOKUP(F140,'RN HZM'!$A$1:$B$121,2,0)</f>
        <v>MC</v>
      </c>
      <c r="H140" s="80">
        <v>0.0540625</v>
      </c>
      <c r="I140" s="80"/>
      <c r="J140" s="80"/>
      <c r="K140" s="75">
        <f>RANK(H140,'Zadani_bezcu HZ + P'!$H$1:H$395,1)</f>
        <v>144</v>
      </c>
      <c r="L140" s="81"/>
      <c r="M140" s="82">
        <f>ROW(N134)</f>
        <v>134</v>
      </c>
    </row>
    <row r="141" spans="1:13" ht="12.75">
      <c r="A141" s="74">
        <f>ROW(C28)</f>
        <v>28</v>
      </c>
      <c r="B141" s="75" t="s">
        <v>462</v>
      </c>
      <c r="C141" s="76" t="s">
        <v>105</v>
      </c>
      <c r="D141" s="77" t="s">
        <v>20</v>
      </c>
      <c r="E141" s="77" t="s">
        <v>107</v>
      </c>
      <c r="F141" s="78" t="s">
        <v>409</v>
      </c>
      <c r="G141" s="79" t="str">
        <f>VLOOKUP(F141,'RN HZM'!$A$1:$B$121,2,0)</f>
        <v>MC</v>
      </c>
      <c r="H141" s="80" t="s">
        <v>252</v>
      </c>
      <c r="I141" s="80"/>
      <c r="J141" s="80"/>
      <c r="K141" s="75" t="e">
        <f>RANK(H141,'Zadani_bezcu HZ + P'!$H$1:H$395,1)</f>
        <v>#VALUE!</v>
      </c>
      <c r="L141" s="81"/>
      <c r="M141" s="82">
        <f>ROW(N135)</f>
        <v>135</v>
      </c>
    </row>
    <row r="142" spans="1:13" ht="12.75">
      <c r="A142" s="74">
        <f>ROW(C29)</f>
        <v>29</v>
      </c>
      <c r="B142" s="75" t="s">
        <v>463</v>
      </c>
      <c r="C142" s="76" t="s">
        <v>464</v>
      </c>
      <c r="D142" s="77" t="s">
        <v>220</v>
      </c>
      <c r="E142" s="77" t="s">
        <v>399</v>
      </c>
      <c r="F142" s="78" t="s">
        <v>400</v>
      </c>
      <c r="G142" s="79" t="str">
        <f>VLOOKUP(F142,'RN HZM'!$A$1:$B$121,2,0)</f>
        <v>MC</v>
      </c>
      <c r="H142" s="80" t="s">
        <v>252</v>
      </c>
      <c r="I142" s="80"/>
      <c r="J142" s="80"/>
      <c r="K142" s="75" t="e">
        <f>RANK(H142,'Zadani_bezcu HZ + P'!$H$1:H$395,1)</f>
        <v>#VALUE!</v>
      </c>
      <c r="L142" s="81"/>
      <c r="M142" s="82">
        <f>ROW(N136)</f>
        <v>136</v>
      </c>
    </row>
    <row r="143" spans="1:13" ht="12.75">
      <c r="A143" s="74">
        <f>ROW(C1)</f>
        <v>1</v>
      </c>
      <c r="B143" s="75" t="s">
        <v>465</v>
      </c>
      <c r="C143" s="76" t="s">
        <v>466</v>
      </c>
      <c r="D143" s="77" t="s">
        <v>467</v>
      </c>
      <c r="E143" s="77" t="s">
        <v>291</v>
      </c>
      <c r="F143" s="78" t="s">
        <v>468</v>
      </c>
      <c r="G143" s="79" t="str">
        <f>VLOOKUP(F143,'RN HZM'!$A$1:$B$121,2,0)</f>
        <v>MD</v>
      </c>
      <c r="H143" s="80">
        <v>0.03351851851851852</v>
      </c>
      <c r="I143" s="80"/>
      <c r="J143" s="80"/>
      <c r="K143" s="75">
        <f>RANK(H143,'Zadani_bezcu HZ + P'!$H$1:H$395,1)</f>
        <v>54</v>
      </c>
      <c r="L143" s="81"/>
      <c r="M143" s="82">
        <f>ROW(N137)</f>
        <v>137</v>
      </c>
    </row>
    <row r="144" spans="1:13" ht="12.75">
      <c r="A144" s="74">
        <f>ROW(C2)</f>
        <v>2</v>
      </c>
      <c r="B144" s="75" t="s">
        <v>469</v>
      </c>
      <c r="C144" s="76" t="s">
        <v>470</v>
      </c>
      <c r="D144" s="77" t="s">
        <v>471</v>
      </c>
      <c r="E144" s="77" t="s">
        <v>45</v>
      </c>
      <c r="F144" s="78" t="s">
        <v>472</v>
      </c>
      <c r="G144" s="79" t="str">
        <f>VLOOKUP(F144,'RN HZM'!$A$1:$B$121,2,0)</f>
        <v>MD</v>
      </c>
      <c r="H144" s="80">
        <v>0.03546296296296296</v>
      </c>
      <c r="I144" s="80"/>
      <c r="J144" s="80"/>
      <c r="K144" s="75">
        <f>RANK(H144,'Zadani_bezcu HZ + P'!$H$1:H$395,1)</f>
        <v>82</v>
      </c>
      <c r="L144" s="81"/>
      <c r="M144" s="82">
        <f>ROW(N138)</f>
        <v>138</v>
      </c>
    </row>
    <row r="145" spans="1:13" ht="12.75">
      <c r="A145" s="74">
        <f>ROW(C3)</f>
        <v>3</v>
      </c>
      <c r="B145" s="75" t="s">
        <v>473</v>
      </c>
      <c r="C145" s="76" t="s">
        <v>474</v>
      </c>
      <c r="D145" s="77" t="s">
        <v>155</v>
      </c>
      <c r="E145" s="77" t="s">
        <v>475</v>
      </c>
      <c r="F145" s="78" t="s">
        <v>476</v>
      </c>
      <c r="G145" s="79" t="str">
        <f>VLOOKUP(F145,'RN HZM'!$A$1:$B$121,2,0)</f>
        <v>MD</v>
      </c>
      <c r="H145" s="80">
        <v>0.03587962962962963</v>
      </c>
      <c r="I145" s="80"/>
      <c r="J145" s="80"/>
      <c r="K145" s="75">
        <f>RANK(H145,'Zadani_bezcu HZ + P'!$H$1:H$395,1)</f>
        <v>86</v>
      </c>
      <c r="L145" s="81"/>
      <c r="M145" s="82">
        <f>ROW(N139)</f>
        <v>139</v>
      </c>
    </row>
    <row r="146" spans="1:13" ht="12.75">
      <c r="A146" s="74">
        <f>ROW(C4)</f>
        <v>4</v>
      </c>
      <c r="B146" s="75" t="s">
        <v>477</v>
      </c>
      <c r="C146" s="76" t="s">
        <v>478</v>
      </c>
      <c r="D146" s="77" t="s">
        <v>21</v>
      </c>
      <c r="E146" s="77" t="s">
        <v>479</v>
      </c>
      <c r="F146" s="78" t="s">
        <v>480</v>
      </c>
      <c r="G146" s="79" t="str">
        <f>VLOOKUP(F146,'RN HZM'!$A$1:$B$121,2,0)</f>
        <v>MD</v>
      </c>
      <c r="H146" s="80">
        <v>0.0369212962962963</v>
      </c>
      <c r="I146" s="80"/>
      <c r="J146" s="80"/>
      <c r="K146" s="75">
        <f>RANK(H146,'Zadani_bezcu HZ + P'!$H$1:H$395,1)</f>
        <v>96</v>
      </c>
      <c r="L146" s="81"/>
      <c r="M146" s="82">
        <f>ROW(N140)</f>
        <v>140</v>
      </c>
    </row>
    <row r="147" spans="1:13" ht="12.75">
      <c r="A147" s="74">
        <f>ROW(C5)</f>
        <v>5</v>
      </c>
      <c r="B147" s="75" t="s">
        <v>481</v>
      </c>
      <c r="C147" s="76" t="s">
        <v>482</v>
      </c>
      <c r="D147" s="77" t="s">
        <v>483</v>
      </c>
      <c r="E147" s="77" t="s">
        <v>484</v>
      </c>
      <c r="F147" s="78" t="s">
        <v>485</v>
      </c>
      <c r="G147" s="79" t="str">
        <f>VLOOKUP(F147,'RN HZM'!$A$1:$B$121,2,0)</f>
        <v>MD</v>
      </c>
      <c r="H147" s="80">
        <v>0.03701388888888889</v>
      </c>
      <c r="I147" s="80"/>
      <c r="J147" s="80"/>
      <c r="K147" s="75">
        <f>RANK(H147,'Zadani_bezcu HZ + P'!$H$1:H$395,1)</f>
        <v>98</v>
      </c>
      <c r="L147" s="81"/>
      <c r="M147" s="82">
        <f>ROW(N141)</f>
        <v>141</v>
      </c>
    </row>
    <row r="148" spans="1:13" ht="12.75">
      <c r="A148" s="74">
        <f>ROW(C6)</f>
        <v>6</v>
      </c>
      <c r="B148" s="75" t="s">
        <v>486</v>
      </c>
      <c r="C148" s="76" t="s">
        <v>125</v>
      </c>
      <c r="D148" s="77" t="s">
        <v>487</v>
      </c>
      <c r="E148" s="77" t="s">
        <v>45</v>
      </c>
      <c r="F148" s="78" t="s">
        <v>480</v>
      </c>
      <c r="G148" s="79" t="str">
        <f>VLOOKUP(F148,'RN HZM'!$A$1:$B$121,2,0)</f>
        <v>MD</v>
      </c>
      <c r="H148" s="80">
        <v>0.0372337962962963</v>
      </c>
      <c r="I148" s="80"/>
      <c r="J148" s="80"/>
      <c r="K148" s="75">
        <f>RANK(H148,'Zadani_bezcu HZ + P'!$H$1:H$395,1)</f>
        <v>101</v>
      </c>
      <c r="L148" s="81"/>
      <c r="M148" s="82">
        <f>ROW(N142)</f>
        <v>142</v>
      </c>
    </row>
    <row r="149" spans="1:13" ht="12.75">
      <c r="A149" s="74">
        <f>ROW(C7)</f>
        <v>7</v>
      </c>
      <c r="B149" s="75" t="s">
        <v>488</v>
      </c>
      <c r="C149" s="76" t="s">
        <v>489</v>
      </c>
      <c r="D149" s="77" t="s">
        <v>490</v>
      </c>
      <c r="E149" s="77" t="s">
        <v>93</v>
      </c>
      <c r="F149" s="78" t="s">
        <v>468</v>
      </c>
      <c r="G149" s="79" t="str">
        <f>VLOOKUP(F149,'RN HZM'!$A$1:$B$121,2,0)</f>
        <v>MD</v>
      </c>
      <c r="H149" s="80">
        <v>0.037453703703703704</v>
      </c>
      <c r="I149" s="80"/>
      <c r="J149" s="80"/>
      <c r="K149" s="75">
        <f>RANK(H149,'Zadani_bezcu HZ + P'!$H$1:H$395,1)</f>
        <v>104</v>
      </c>
      <c r="L149" s="81"/>
      <c r="M149" s="82">
        <f>ROW(N143)</f>
        <v>143</v>
      </c>
    </row>
    <row r="150" spans="1:13" ht="12.75">
      <c r="A150" s="74">
        <f>ROW(C8)</f>
        <v>8</v>
      </c>
      <c r="B150" s="75" t="s">
        <v>491</v>
      </c>
      <c r="C150" s="76" t="s">
        <v>492</v>
      </c>
      <c r="D150" s="77" t="s">
        <v>148</v>
      </c>
      <c r="E150" s="77" t="s">
        <v>493</v>
      </c>
      <c r="F150" s="78" t="s">
        <v>494</v>
      </c>
      <c r="G150" s="79" t="str">
        <f>VLOOKUP(F150,'RN HZM'!$A$1:$B$121,2,0)</f>
        <v>MD</v>
      </c>
      <c r="H150" s="80">
        <v>0.03922453703703704</v>
      </c>
      <c r="I150" s="80"/>
      <c r="J150" s="80"/>
      <c r="K150" s="75">
        <f>RANK(H150,'Zadani_bezcu HZ + P'!$H$1:H$395,1)</f>
        <v>114</v>
      </c>
      <c r="L150" s="81"/>
      <c r="M150" s="82">
        <f>ROW(N144)</f>
        <v>144</v>
      </c>
    </row>
    <row r="151" spans="1:13" ht="12.75">
      <c r="A151" s="74">
        <f>ROW(C9)</f>
        <v>9</v>
      </c>
      <c r="B151" s="75" t="s">
        <v>495</v>
      </c>
      <c r="C151" s="76" t="s">
        <v>496</v>
      </c>
      <c r="D151" s="77" t="s">
        <v>21</v>
      </c>
      <c r="E151" s="77" t="s">
        <v>497</v>
      </c>
      <c r="F151" s="78" t="s">
        <v>498</v>
      </c>
      <c r="G151" s="79" t="str">
        <f>VLOOKUP(F151,'RN HZM'!$A$1:$B$121,2,0)</f>
        <v>MD</v>
      </c>
      <c r="H151" s="80">
        <v>0.04</v>
      </c>
      <c r="I151" s="80"/>
      <c r="J151" s="80"/>
      <c r="K151" s="75">
        <f>RANK(H151,'Zadani_bezcu HZ + P'!$H$1:H$395,1)</f>
        <v>124</v>
      </c>
      <c r="L151" s="81"/>
      <c r="M151" s="82">
        <f>ROW(N145)</f>
        <v>145</v>
      </c>
    </row>
    <row r="152" spans="1:13" ht="12.75">
      <c r="A152" s="74">
        <f>ROW(C10)</f>
        <v>10</v>
      </c>
      <c r="B152" s="75" t="s">
        <v>499</v>
      </c>
      <c r="C152" s="76" t="s">
        <v>500</v>
      </c>
      <c r="D152" s="77" t="s">
        <v>379</v>
      </c>
      <c r="E152" s="77" t="s">
        <v>501</v>
      </c>
      <c r="F152" s="78" t="s">
        <v>502</v>
      </c>
      <c r="G152" s="79" t="str">
        <f>VLOOKUP(F152,'RN HZM'!$A$1:$B$121,2,0)</f>
        <v>MD</v>
      </c>
      <c r="H152" s="80">
        <v>0.04181712962962963</v>
      </c>
      <c r="I152" s="80"/>
      <c r="J152" s="80"/>
      <c r="K152" s="75">
        <f>RANK(H152,'Zadani_bezcu HZ + P'!$H$1:H$395,1)</f>
        <v>132</v>
      </c>
      <c r="L152" s="81"/>
      <c r="M152" s="82">
        <f>ROW(N146)</f>
        <v>146</v>
      </c>
    </row>
    <row r="153" spans="1:13" ht="12.75">
      <c r="A153" s="74">
        <f>ROW(C11)</f>
        <v>11</v>
      </c>
      <c r="B153" s="75" t="s">
        <v>503</v>
      </c>
      <c r="C153" s="76" t="s">
        <v>504</v>
      </c>
      <c r="D153" s="77" t="s">
        <v>132</v>
      </c>
      <c r="E153" s="77" t="s">
        <v>505</v>
      </c>
      <c r="F153" s="78" t="s">
        <v>476</v>
      </c>
      <c r="G153" s="79" t="str">
        <f>VLOOKUP(F153,'RN HZM'!$A$1:$B$121,2,0)</f>
        <v>MD</v>
      </c>
      <c r="H153" s="80">
        <v>0.04488425925925926</v>
      </c>
      <c r="I153" s="80"/>
      <c r="J153" s="80"/>
      <c r="K153" s="75">
        <f>RANK(H153,'Zadani_bezcu HZ + P'!$H$1:H$395,1)</f>
        <v>135</v>
      </c>
      <c r="L153" s="81"/>
      <c r="M153" s="82">
        <f>ROW(N147)</f>
        <v>147</v>
      </c>
    </row>
    <row r="154" spans="1:13" ht="12.75">
      <c r="A154" s="74">
        <f>ROW(C12)</f>
        <v>12</v>
      </c>
      <c r="B154" s="75" t="s">
        <v>506</v>
      </c>
      <c r="C154" s="76" t="s">
        <v>507</v>
      </c>
      <c r="D154" s="77" t="s">
        <v>379</v>
      </c>
      <c r="E154" s="77" t="s">
        <v>93</v>
      </c>
      <c r="F154" s="78" t="s">
        <v>502</v>
      </c>
      <c r="G154" s="79" t="str">
        <f>VLOOKUP(F154,'RN HZM'!$A$1:$B$121,2,0)</f>
        <v>MD</v>
      </c>
      <c r="H154" s="80">
        <v>0.04513888888888889</v>
      </c>
      <c r="I154" s="80"/>
      <c r="J154" s="80"/>
      <c r="K154" s="75">
        <f>RANK(H154,'Zadani_bezcu HZ + P'!$H$1:H$395,1)</f>
        <v>136</v>
      </c>
      <c r="L154" s="81"/>
      <c r="M154" s="82">
        <f>ROW(N148)</f>
        <v>148</v>
      </c>
    </row>
    <row r="155" spans="1:13" ht="12.75">
      <c r="A155" s="74">
        <f>ROW(C13)</f>
        <v>13</v>
      </c>
      <c r="B155" s="75" t="s">
        <v>508</v>
      </c>
      <c r="C155" s="76" t="s">
        <v>509</v>
      </c>
      <c r="D155" s="77" t="s">
        <v>325</v>
      </c>
      <c r="E155" s="77" t="s">
        <v>505</v>
      </c>
      <c r="F155" s="78" t="s">
        <v>480</v>
      </c>
      <c r="G155" s="79" t="str">
        <f>VLOOKUP(F155,'RN HZM'!$A$1:$B$121,2,0)</f>
        <v>MD</v>
      </c>
      <c r="H155" s="80">
        <v>0.046863425925925926</v>
      </c>
      <c r="I155" s="80"/>
      <c r="J155" s="80"/>
      <c r="K155" s="75">
        <f>RANK(H155,'Zadani_bezcu HZ + P'!$H$1:H$395,1)</f>
        <v>141</v>
      </c>
      <c r="L155" s="81"/>
      <c r="M155" s="82">
        <f>ROW(N149)</f>
        <v>149</v>
      </c>
    </row>
    <row r="156" spans="1:13" ht="12.75">
      <c r="A156" s="74">
        <f>ROW(C14)</f>
        <v>14</v>
      </c>
      <c r="B156" s="75" t="s">
        <v>510</v>
      </c>
      <c r="C156" s="76" t="s">
        <v>511</v>
      </c>
      <c r="D156" s="77" t="s">
        <v>20</v>
      </c>
      <c r="E156" s="77" t="s">
        <v>64</v>
      </c>
      <c r="F156" s="78" t="s">
        <v>512</v>
      </c>
      <c r="G156" s="79" t="str">
        <f>VLOOKUP(F156,'RN HZM'!$A$1:$B$121,2,0)</f>
        <v>MD</v>
      </c>
      <c r="H156" s="80">
        <v>0.04689814814814815</v>
      </c>
      <c r="I156" s="80"/>
      <c r="J156" s="80"/>
      <c r="K156" s="75">
        <f>RANK(H156,'Zadani_bezcu HZ + P'!$H$1:H$395,1)</f>
        <v>142</v>
      </c>
      <c r="L156" s="81"/>
      <c r="M156" s="82">
        <f>ROW(N150)</f>
        <v>150</v>
      </c>
    </row>
    <row r="157" spans="1:13" ht="12.75">
      <c r="A157" s="74">
        <f>ROW(C15)</f>
        <v>15</v>
      </c>
      <c r="B157" s="75" t="s">
        <v>513</v>
      </c>
      <c r="C157" s="76" t="s">
        <v>514</v>
      </c>
      <c r="D157" s="77" t="s">
        <v>358</v>
      </c>
      <c r="E157" s="77" t="s">
        <v>515</v>
      </c>
      <c r="F157" s="78" t="s">
        <v>498</v>
      </c>
      <c r="G157" s="79" t="str">
        <f>VLOOKUP(F157,'RN HZM'!$A$1:$B$121,2,0)</f>
        <v>MD</v>
      </c>
      <c r="H157" s="80" t="s">
        <v>252</v>
      </c>
      <c r="I157" s="80"/>
      <c r="J157" s="80"/>
      <c r="K157" s="75" t="e">
        <f>RANK(H157,'Zadani_bezcu HZ + P'!$H$1:H$395,1)</f>
        <v>#VALUE!</v>
      </c>
      <c r="L157" s="81"/>
      <c r="M157" s="82">
        <f>ROW(N151)</f>
        <v>151</v>
      </c>
    </row>
    <row r="158" spans="1:13" ht="12.75">
      <c r="A158" s="74">
        <f>ROW(C16)</f>
        <v>16</v>
      </c>
      <c r="B158" s="75" t="s">
        <v>516</v>
      </c>
      <c r="C158" s="76" t="s">
        <v>74</v>
      </c>
      <c r="D158" s="77" t="s">
        <v>75</v>
      </c>
      <c r="E158" s="77" t="s">
        <v>64</v>
      </c>
      <c r="F158" s="78" t="s">
        <v>498</v>
      </c>
      <c r="G158" s="79" t="str">
        <f>VLOOKUP(F158,'RN HZM'!$A$1:$B$121,2,0)</f>
        <v>MD</v>
      </c>
      <c r="H158" s="80" t="s">
        <v>252</v>
      </c>
      <c r="I158" s="80"/>
      <c r="J158" s="80"/>
      <c r="K158" s="75" t="e">
        <f>RANK(H158,'Zadani_bezcu HZ + P'!$H$1:H$395,1)</f>
        <v>#VALUE!</v>
      </c>
      <c r="L158" s="81"/>
      <c r="M158" s="82">
        <f>ROW(N152)</f>
        <v>152</v>
      </c>
    </row>
    <row r="159" spans="1:13" ht="12.75">
      <c r="A159" s="74">
        <f>ROW(C17)</f>
        <v>17</v>
      </c>
      <c r="B159" s="75" t="s">
        <v>517</v>
      </c>
      <c r="C159" s="76" t="s">
        <v>518</v>
      </c>
      <c r="D159" s="77" t="s">
        <v>155</v>
      </c>
      <c r="E159" s="77" t="s">
        <v>45</v>
      </c>
      <c r="F159" s="78" t="s">
        <v>519</v>
      </c>
      <c r="G159" s="79" t="str">
        <f>VLOOKUP(F159,'RN HZM'!$A$1:$B$121,2,0)</f>
        <v>MD</v>
      </c>
      <c r="H159" s="80" t="s">
        <v>252</v>
      </c>
      <c r="I159" s="80"/>
      <c r="J159" s="80"/>
      <c r="K159" s="75" t="e">
        <f>RANK(H159,'Zadani_bezcu HZ + P'!$H$1:H$395,1)</f>
        <v>#VALUE!</v>
      </c>
      <c r="L159" s="81"/>
      <c r="M159" s="82">
        <f>ROW(N153)</f>
        <v>153</v>
      </c>
    </row>
    <row r="160" spans="1:13" ht="12.75">
      <c r="A160" s="82" t="s">
        <v>1</v>
      </c>
      <c r="B160" s="83"/>
      <c r="C160" s="84"/>
      <c r="D160" s="85"/>
      <c r="E160" s="85"/>
      <c r="F160" s="86"/>
      <c r="G160" s="87"/>
      <c r="H160" s="88" t="s">
        <v>1</v>
      </c>
      <c r="I160" s="88"/>
      <c r="J160" s="88"/>
      <c r="K160" s="83" t="s">
        <v>1</v>
      </c>
      <c r="L160" s="89"/>
      <c r="M160" s="82" t="s">
        <v>1</v>
      </c>
    </row>
    <row r="161" spans="1:13" ht="12.75">
      <c r="A161" s="74">
        <f>ROW(C1)</f>
        <v>1</v>
      </c>
      <c r="B161" s="75" t="s">
        <v>520</v>
      </c>
      <c r="C161" s="76" t="s">
        <v>521</v>
      </c>
      <c r="D161" s="77" t="s">
        <v>522</v>
      </c>
      <c r="E161" s="77" t="s">
        <v>17</v>
      </c>
      <c r="F161" s="78" t="s">
        <v>523</v>
      </c>
      <c r="G161" s="79" t="str">
        <f>VLOOKUP(F161,'RN HZZ'!$A$1:$B$119,2,0)</f>
        <v>ŽA</v>
      </c>
      <c r="H161" s="80"/>
      <c r="I161" s="88">
        <v>0.019050925925925926</v>
      </c>
      <c r="J161" s="80"/>
      <c r="K161" s="75">
        <f>RANK(I161,'Zadani_bezcu HZ + P'!$I$1:I$392,1)</f>
        <v>1</v>
      </c>
      <c r="L161" s="81"/>
      <c r="M161" s="82">
        <f>ROW(N154)</f>
        <v>154</v>
      </c>
    </row>
    <row r="162" spans="1:13" ht="12.75">
      <c r="A162" s="74">
        <f>ROW(C2)</f>
        <v>2</v>
      </c>
      <c r="B162" s="75" t="s">
        <v>525</v>
      </c>
      <c r="C162" s="76" t="s">
        <v>526</v>
      </c>
      <c r="D162" s="77" t="s">
        <v>527</v>
      </c>
      <c r="E162" s="77" t="s">
        <v>332</v>
      </c>
      <c r="F162" s="78" t="s">
        <v>94</v>
      </c>
      <c r="G162" s="79" t="str">
        <f>VLOOKUP(F162,'RN HZZ'!$A$1:$B$119,2,0)</f>
        <v>ŽA</v>
      </c>
      <c r="H162" s="80"/>
      <c r="I162" s="88">
        <v>0.019247685185185184</v>
      </c>
      <c r="J162" s="80"/>
      <c r="K162" s="75">
        <f>RANK(I162,'Zadani_bezcu HZ + P'!$I$1:I$392,1)</f>
        <v>2</v>
      </c>
      <c r="L162" s="81"/>
      <c r="M162" s="82">
        <f>ROW(N155)</f>
        <v>155</v>
      </c>
    </row>
    <row r="163" spans="1:13" ht="12.75">
      <c r="A163" s="74">
        <f>ROW(C3)</f>
        <v>3</v>
      </c>
      <c r="B163" s="75" t="s">
        <v>528</v>
      </c>
      <c r="C163" s="76" t="s">
        <v>529</v>
      </c>
      <c r="D163" s="77" t="s">
        <v>530</v>
      </c>
      <c r="E163" s="77" t="s">
        <v>531</v>
      </c>
      <c r="F163" s="78" t="s">
        <v>56</v>
      </c>
      <c r="G163" s="79" t="str">
        <f>VLOOKUP(F163,'RN HZZ'!$A$1:$B$119,2,0)</f>
        <v>ŽA</v>
      </c>
      <c r="H163" s="80"/>
      <c r="I163" s="88">
        <v>0.019780092592592592</v>
      </c>
      <c r="J163" s="80"/>
      <c r="K163" s="75">
        <f>RANK(I163,'Zadani_bezcu HZ + P'!$I$1:I$392,1)</f>
        <v>4</v>
      </c>
      <c r="L163" s="81"/>
      <c r="M163" s="82">
        <f>ROW(N156)</f>
        <v>156</v>
      </c>
    </row>
    <row r="164" spans="1:13" ht="12.75">
      <c r="A164" s="74">
        <f>ROW(C4)</f>
        <v>4</v>
      </c>
      <c r="B164" s="75" t="s">
        <v>532</v>
      </c>
      <c r="C164" s="76" t="s">
        <v>533</v>
      </c>
      <c r="D164" s="77" t="s">
        <v>534</v>
      </c>
      <c r="E164" s="77" t="s">
        <v>332</v>
      </c>
      <c r="F164" s="78" t="s">
        <v>94</v>
      </c>
      <c r="G164" s="79" t="str">
        <f>VLOOKUP(F164,'RN HZZ'!$A$1:$B$119,2,0)</f>
        <v>ŽA</v>
      </c>
      <c r="H164" s="80"/>
      <c r="I164" s="88">
        <v>0.02011574074074074</v>
      </c>
      <c r="J164" s="80"/>
      <c r="K164" s="75">
        <f>RANK(I164,'Zadani_bezcu HZ + P'!$I$1:I$392,1)</f>
        <v>5</v>
      </c>
      <c r="L164" s="81"/>
      <c r="M164" s="82">
        <f>ROW(N157)</f>
        <v>157</v>
      </c>
    </row>
    <row r="165" spans="1:13" ht="12.75">
      <c r="A165" s="74">
        <f>ROW(C5)</f>
        <v>5</v>
      </c>
      <c r="B165" s="75" t="s">
        <v>535</v>
      </c>
      <c r="C165" s="76" t="s">
        <v>536</v>
      </c>
      <c r="D165" s="77" t="s">
        <v>537</v>
      </c>
      <c r="E165" s="77" t="s">
        <v>538</v>
      </c>
      <c r="F165" s="78" t="s">
        <v>99</v>
      </c>
      <c r="G165" s="79" t="str">
        <f>VLOOKUP(F165,'RN HZZ'!$A$1:$B$119,2,0)</f>
        <v>ŽA</v>
      </c>
      <c r="H165" s="80"/>
      <c r="I165" s="88">
        <v>0.02210648148148148</v>
      </c>
      <c r="J165" s="80"/>
      <c r="K165" s="75">
        <f>RANK(I165,'Zadani_bezcu HZ + P'!$I$1:I$392,1)</f>
        <v>12</v>
      </c>
      <c r="L165" s="81"/>
      <c r="M165" s="82">
        <f>ROW(N158)</f>
        <v>158</v>
      </c>
    </row>
    <row r="166" spans="1:13" ht="12.75">
      <c r="A166" s="74">
        <f>ROW(C6)</f>
        <v>6</v>
      </c>
      <c r="B166" s="75" t="s">
        <v>539</v>
      </c>
      <c r="C166" s="76" t="s">
        <v>540</v>
      </c>
      <c r="D166" s="77" t="s">
        <v>522</v>
      </c>
      <c r="E166" s="77" t="s">
        <v>541</v>
      </c>
      <c r="F166" s="78" t="s">
        <v>542</v>
      </c>
      <c r="G166" s="79" t="str">
        <f>VLOOKUP(F166,'RN HZZ'!$A$1:$B$119,2,0)</f>
        <v>ŽA</v>
      </c>
      <c r="H166" s="80"/>
      <c r="I166" s="88">
        <v>0.022407407407407407</v>
      </c>
      <c r="J166" s="80"/>
      <c r="K166" s="75">
        <f>RANK(I166,'Zadani_bezcu HZ + P'!$I$1:I$392,1)</f>
        <v>13</v>
      </c>
      <c r="L166" s="81"/>
      <c r="M166" s="82">
        <f>ROW(N160)</f>
        <v>160</v>
      </c>
    </row>
    <row r="167" spans="1:13" ht="12.75">
      <c r="A167" s="74">
        <f>ROW(C7)</f>
        <v>7</v>
      </c>
      <c r="B167" s="75" t="s">
        <v>543</v>
      </c>
      <c r="C167" s="76" t="s">
        <v>544</v>
      </c>
      <c r="D167" s="77" t="s">
        <v>545</v>
      </c>
      <c r="E167" s="77" t="s">
        <v>546</v>
      </c>
      <c r="F167" s="78" t="s">
        <v>33</v>
      </c>
      <c r="G167" s="79" t="str">
        <f>VLOOKUP(F167,'RN HZZ'!$A$1:$B$119,2,0)</f>
        <v>ŽA</v>
      </c>
      <c r="H167" s="80"/>
      <c r="I167" s="88">
        <v>0.0228125</v>
      </c>
      <c r="J167" s="80"/>
      <c r="K167" s="75">
        <f>RANK(I167,'Zadani_bezcu HZ + P'!$I$1:I$392,1)</f>
        <v>15</v>
      </c>
      <c r="L167" s="81"/>
      <c r="M167" s="82">
        <f>ROW(N161)</f>
        <v>161</v>
      </c>
    </row>
    <row r="168" spans="1:13" ht="12.75">
      <c r="A168" s="74">
        <f>ROW(C8)</f>
        <v>8</v>
      </c>
      <c r="B168" s="75" t="s">
        <v>547</v>
      </c>
      <c r="C168" s="76" t="s">
        <v>548</v>
      </c>
      <c r="D168" s="77" t="s">
        <v>549</v>
      </c>
      <c r="E168" s="77" t="s">
        <v>64</v>
      </c>
      <c r="F168" s="78" t="s">
        <v>18</v>
      </c>
      <c r="G168" s="79" t="str">
        <f>VLOOKUP(F168,'RN HZZ'!$A$1:$B$119,2,0)</f>
        <v>ŽA</v>
      </c>
      <c r="H168" s="80"/>
      <c r="I168" s="88">
        <v>0.022962962962962963</v>
      </c>
      <c r="J168" s="80"/>
      <c r="K168" s="75">
        <f>RANK(I168,'Zadani_bezcu HZ + P'!$I$1:I$392,1)</f>
        <v>16</v>
      </c>
      <c r="L168" s="81"/>
      <c r="M168" s="82">
        <f>ROW(N162)</f>
        <v>162</v>
      </c>
    </row>
    <row r="169" spans="1:13" ht="12.75">
      <c r="A169" s="74">
        <f>ROW(C9)</f>
        <v>9</v>
      </c>
      <c r="B169" s="75" t="s">
        <v>550</v>
      </c>
      <c r="C169" s="76" t="s">
        <v>551</v>
      </c>
      <c r="D169" s="77" t="s">
        <v>552</v>
      </c>
      <c r="E169" s="77" t="s">
        <v>458</v>
      </c>
      <c r="F169" s="78" t="s">
        <v>542</v>
      </c>
      <c r="G169" s="79" t="str">
        <f>VLOOKUP(F169,'RN HZZ'!$A$1:$B$119,2,0)</f>
        <v>ŽA</v>
      </c>
      <c r="H169" s="80"/>
      <c r="I169" s="88">
        <v>0.023171296296296297</v>
      </c>
      <c r="J169" s="80"/>
      <c r="K169" s="75">
        <f>RANK(I169,'Zadani_bezcu HZ + P'!$I$1:I$392,1)</f>
        <v>17</v>
      </c>
      <c r="L169" s="81"/>
      <c r="M169" s="82">
        <f>ROW(N163)</f>
        <v>163</v>
      </c>
    </row>
    <row r="170" spans="1:13" ht="12.75">
      <c r="A170" s="74">
        <f>ROW(C10)</f>
        <v>10</v>
      </c>
      <c r="B170" s="75" t="s">
        <v>553</v>
      </c>
      <c r="C170" s="76" t="s">
        <v>554</v>
      </c>
      <c r="D170" s="77" t="s">
        <v>552</v>
      </c>
      <c r="E170" s="77" t="s">
        <v>64</v>
      </c>
      <c r="F170" s="78" t="s">
        <v>69</v>
      </c>
      <c r="G170" s="79" t="str">
        <f>VLOOKUP(F170,'RN HZZ'!$A$1:$B$119,2,0)</f>
        <v>ŽA</v>
      </c>
      <c r="H170" s="80"/>
      <c r="I170" s="88">
        <v>0.023668981481481482</v>
      </c>
      <c r="J170" s="80"/>
      <c r="K170" s="75">
        <f>RANK(I170,'Zadani_bezcu HZ + P'!$I$1:I$391,1)</f>
        <v>21</v>
      </c>
      <c r="L170" s="81"/>
      <c r="M170" s="82">
        <f>ROW(N164)</f>
        <v>164</v>
      </c>
    </row>
    <row r="171" spans="1:13" ht="12.75">
      <c r="A171" s="74">
        <f>ROW(C11)</f>
        <v>11</v>
      </c>
      <c r="B171" s="75" t="s">
        <v>555</v>
      </c>
      <c r="C171" s="76" t="s">
        <v>556</v>
      </c>
      <c r="D171" s="77" t="s">
        <v>557</v>
      </c>
      <c r="E171" s="77" t="s">
        <v>332</v>
      </c>
      <c r="F171" s="78" t="s">
        <v>28</v>
      </c>
      <c r="G171" s="79" t="str">
        <f>VLOOKUP(F171,'RN HZZ'!$A$1:$B$119,2,0)</f>
        <v>ŽA</v>
      </c>
      <c r="H171" s="80"/>
      <c r="I171" s="88">
        <v>0.023796296296296298</v>
      </c>
      <c r="J171" s="80"/>
      <c r="K171" s="75">
        <f>RANK(I171,'Zadani_bezcu HZ + P'!$I$1:I$392,1)</f>
        <v>24</v>
      </c>
      <c r="L171" s="81"/>
      <c r="M171" s="82">
        <f>ROW(N165)</f>
        <v>165</v>
      </c>
    </row>
    <row r="172" spans="1:13" ht="12.75">
      <c r="A172" s="74">
        <f>ROW(C12)</f>
        <v>12</v>
      </c>
      <c r="B172" s="75" t="s">
        <v>558</v>
      </c>
      <c r="C172" s="76" t="s">
        <v>559</v>
      </c>
      <c r="D172" s="77" t="s">
        <v>560</v>
      </c>
      <c r="E172" s="77" t="s">
        <v>196</v>
      </c>
      <c r="F172" s="78" t="s">
        <v>65</v>
      </c>
      <c r="G172" s="79" t="str">
        <f>VLOOKUP(F172,'RN HZZ'!$A$1:$B$119,2,0)</f>
        <v>ŽA</v>
      </c>
      <c r="H172" s="80"/>
      <c r="I172" s="88">
        <v>0.024675925925925928</v>
      </c>
      <c r="J172" s="80"/>
      <c r="K172" s="75">
        <f>RANK(I172,'Zadani_bezcu HZ + P'!$I$1:I$392,1)</f>
        <v>28</v>
      </c>
      <c r="L172" s="81"/>
      <c r="M172" s="82" t="e">
        <f>ROW(#REF!)</f>
        <v>#REF!</v>
      </c>
    </row>
    <row r="173" spans="1:13" ht="12.75">
      <c r="A173" s="74">
        <f>ROW(C13)</f>
        <v>13</v>
      </c>
      <c r="B173" s="75" t="s">
        <v>561</v>
      </c>
      <c r="C173" s="76" t="s">
        <v>562</v>
      </c>
      <c r="D173" s="77" t="s">
        <v>552</v>
      </c>
      <c r="E173" s="77" t="s">
        <v>563</v>
      </c>
      <c r="F173" s="78" t="s">
        <v>65</v>
      </c>
      <c r="G173" s="79" t="str">
        <f>VLOOKUP(F173,'RN HZZ'!$A$1:$B$119,2,0)</f>
        <v>ŽA</v>
      </c>
      <c r="H173" s="80"/>
      <c r="I173" s="88">
        <v>0.024849537037037038</v>
      </c>
      <c r="J173" s="80"/>
      <c r="K173" s="75">
        <f>RANK(I173,'Zadani_bezcu HZ + P'!$I$1:I$392,1)</f>
        <v>30</v>
      </c>
      <c r="L173" s="81"/>
      <c r="M173" s="82">
        <f>ROW(N166)</f>
        <v>166</v>
      </c>
    </row>
    <row r="174" spans="1:13" ht="12.75">
      <c r="A174" s="74">
        <f>ROW(C14)</f>
        <v>14</v>
      </c>
      <c r="B174" s="75" t="s">
        <v>564</v>
      </c>
      <c r="C174" s="76" t="s">
        <v>565</v>
      </c>
      <c r="D174" s="77" t="s">
        <v>566</v>
      </c>
      <c r="E174" s="77" t="s">
        <v>567</v>
      </c>
      <c r="F174" s="78" t="s">
        <v>246</v>
      </c>
      <c r="G174" s="79" t="str">
        <f>VLOOKUP(F174,'RN HZZ'!$A$1:$B$119,2,0)</f>
        <v>ŽA</v>
      </c>
      <c r="H174" s="80"/>
      <c r="I174" s="88">
        <v>0.026319444444444444</v>
      </c>
      <c r="J174" s="80"/>
      <c r="K174" s="75">
        <f>RANK(I174,'Zadani_bezcu HZ + P'!$I$1:I$392,1)</f>
        <v>35</v>
      </c>
      <c r="L174" s="81"/>
      <c r="M174" s="82">
        <f>ROW(N167)</f>
        <v>167</v>
      </c>
    </row>
    <row r="175" spans="1:13" ht="12.75">
      <c r="A175" s="74">
        <f>ROW(C15)</f>
        <v>15</v>
      </c>
      <c r="B175" s="75" t="s">
        <v>568</v>
      </c>
      <c r="C175" s="76" t="s">
        <v>569</v>
      </c>
      <c r="D175" s="77" t="s">
        <v>570</v>
      </c>
      <c r="E175" s="77" t="s">
        <v>64</v>
      </c>
      <c r="F175" s="78" t="s">
        <v>56</v>
      </c>
      <c r="G175" s="79" t="str">
        <f>VLOOKUP(F175,'RN HZZ'!$A$1:$B$119,2,0)</f>
        <v>ŽA</v>
      </c>
      <c r="H175" s="80"/>
      <c r="I175" s="88">
        <v>0.02666666666666667</v>
      </c>
      <c r="J175" s="80"/>
      <c r="K175" s="75">
        <f>RANK(I175,'Zadani_bezcu HZ + P'!$I$1:I$392,1)</f>
        <v>37</v>
      </c>
      <c r="L175" s="81"/>
      <c r="M175" s="82">
        <f>ROW(N168)</f>
        <v>168</v>
      </c>
    </row>
    <row r="176" spans="1:13" ht="12.75">
      <c r="A176" s="74">
        <f>ROW(C16)</f>
        <v>16</v>
      </c>
      <c r="B176" s="75" t="s">
        <v>571</v>
      </c>
      <c r="C176" s="76" t="s">
        <v>572</v>
      </c>
      <c r="D176" s="77" t="s">
        <v>573</v>
      </c>
      <c r="E176" s="77" t="s">
        <v>93</v>
      </c>
      <c r="F176" s="78" t="s">
        <v>33</v>
      </c>
      <c r="G176" s="79" t="str">
        <f>VLOOKUP(F176,'RN HZZ'!$A$1:$B$119,2,0)</f>
        <v>ŽA</v>
      </c>
      <c r="H176" s="80"/>
      <c r="I176" s="88">
        <v>0.02803240740740741</v>
      </c>
      <c r="J176" s="80"/>
      <c r="K176" s="75">
        <f>RANK(I176,'Zadani_bezcu HZ + P'!$I$1:I$392,1)</f>
        <v>42</v>
      </c>
      <c r="L176" s="81"/>
      <c r="M176" s="82">
        <f>ROW(N169)</f>
        <v>169</v>
      </c>
    </row>
    <row r="177" spans="1:13" ht="12.75">
      <c r="A177" s="74">
        <f>ROW(C17)</f>
        <v>17</v>
      </c>
      <c r="B177" s="75" t="s">
        <v>574</v>
      </c>
      <c r="C177" s="76" t="s">
        <v>575</v>
      </c>
      <c r="D177" s="77" t="s">
        <v>576</v>
      </c>
      <c r="E177" s="77" t="s">
        <v>64</v>
      </c>
      <c r="F177" s="78" t="s">
        <v>108</v>
      </c>
      <c r="G177" s="79" t="str">
        <f>VLOOKUP(F177,'RN HZZ'!$A$1:$B$119,2,0)</f>
        <v>ŽA</v>
      </c>
      <c r="H177" s="80"/>
      <c r="I177" s="88">
        <v>0.028703703703703703</v>
      </c>
      <c r="J177" s="80"/>
      <c r="K177" s="75">
        <f>RANK(I177,'Zadani_bezcu HZ + P'!$I$1:I$392,1)</f>
        <v>45</v>
      </c>
      <c r="L177" s="81"/>
      <c r="M177" s="82">
        <f>ROW(N170)</f>
        <v>170</v>
      </c>
    </row>
    <row r="178" spans="1:13" ht="12.75">
      <c r="A178" s="74">
        <f>ROW(C18)</f>
        <v>18</v>
      </c>
      <c r="B178" s="75" t="s">
        <v>577</v>
      </c>
      <c r="C178" s="76" t="s">
        <v>578</v>
      </c>
      <c r="D178" s="77" t="s">
        <v>579</v>
      </c>
      <c r="E178" s="77" t="s">
        <v>93</v>
      </c>
      <c r="F178" s="78" t="s">
        <v>65</v>
      </c>
      <c r="G178" s="79" t="str">
        <f>VLOOKUP(F178,'RN HZZ'!$A$1:$B$119,2,0)</f>
        <v>ŽA</v>
      </c>
      <c r="H178" s="80"/>
      <c r="I178" s="88">
        <v>0.02872685185185185</v>
      </c>
      <c r="J178" s="80"/>
      <c r="K178" s="75">
        <f>RANK(I178,'Zadani_bezcu HZ + P'!$I$1:I$392,1)</f>
        <v>46</v>
      </c>
      <c r="L178" s="81"/>
      <c r="M178" s="82">
        <f>ROW(N171)</f>
        <v>171</v>
      </c>
    </row>
    <row r="179" spans="1:13" ht="12.75">
      <c r="A179" s="74">
        <f>ROW(C19)</f>
        <v>19</v>
      </c>
      <c r="B179" s="75" t="s">
        <v>580</v>
      </c>
      <c r="C179" s="76" t="s">
        <v>581</v>
      </c>
      <c r="D179" s="77" t="s">
        <v>582</v>
      </c>
      <c r="E179" s="77" t="s">
        <v>583</v>
      </c>
      <c r="F179" s="78" t="s">
        <v>584</v>
      </c>
      <c r="G179" s="79" t="str">
        <f>VLOOKUP(F179,'RN HZZ'!$A$1:$B$119,2,0)</f>
        <v>ŽA</v>
      </c>
      <c r="H179" s="80"/>
      <c r="I179" s="88">
        <v>0.03329861111111111</v>
      </c>
      <c r="J179" s="80"/>
      <c r="K179" s="75">
        <f>RANK(I179,'Zadani_bezcu HZ + P'!$I$1:I$392,1)</f>
        <v>49</v>
      </c>
      <c r="L179" s="81"/>
      <c r="M179" s="82">
        <f>ROW(N172)</f>
        <v>172</v>
      </c>
    </row>
    <row r="180" spans="1:13" ht="12.75">
      <c r="A180" s="74">
        <f>ROW(C20)</f>
        <v>20</v>
      </c>
      <c r="B180" s="75" t="s">
        <v>585</v>
      </c>
      <c r="C180" s="76" t="s">
        <v>586</v>
      </c>
      <c r="D180" s="77" t="s">
        <v>587</v>
      </c>
      <c r="E180" s="77" t="s">
        <v>45</v>
      </c>
      <c r="F180" s="78" t="s">
        <v>69</v>
      </c>
      <c r="G180" s="79" t="str">
        <f>VLOOKUP(F180,'RN HZZ'!$A$1:$B$119,2,0)</f>
        <v>ŽA</v>
      </c>
      <c r="H180" s="80"/>
      <c r="I180" s="88">
        <v>0.03991898148148148</v>
      </c>
      <c r="J180" s="80"/>
      <c r="K180" s="75">
        <f>RANK(I180,'Zadani_bezcu HZ + P'!$I$1:I$392,1)</f>
        <v>50</v>
      </c>
      <c r="L180" s="81"/>
      <c r="M180" s="82">
        <f>ROW(N173)</f>
        <v>173</v>
      </c>
    </row>
    <row r="181" spans="1:13" ht="12.75">
      <c r="A181" s="74">
        <f>ROW(C1)</f>
        <v>1</v>
      </c>
      <c r="B181" s="75" t="s">
        <v>588</v>
      </c>
      <c r="C181" s="76" t="s">
        <v>589</v>
      </c>
      <c r="D181" s="77" t="s">
        <v>545</v>
      </c>
      <c r="E181" s="77" t="s">
        <v>64</v>
      </c>
      <c r="F181" s="78" t="s">
        <v>261</v>
      </c>
      <c r="G181" s="79" t="str">
        <f>VLOOKUP(F181,'RN HZZ'!$A$1:$B$119,2,0)</f>
        <v>ŽB</v>
      </c>
      <c r="H181" s="80"/>
      <c r="I181" s="88">
        <v>0.019641203703703702</v>
      </c>
      <c r="J181" s="80"/>
      <c r="K181" s="75">
        <f>RANK(I181,'Zadani_bezcu HZ + P'!$I$1:I$392,1)</f>
        <v>3</v>
      </c>
      <c r="L181" s="81"/>
      <c r="M181" s="82">
        <f>ROW(N174)</f>
        <v>174</v>
      </c>
    </row>
    <row r="182" spans="1:13" ht="12.75">
      <c r="A182" s="74">
        <f>ROW(C2)</f>
        <v>2</v>
      </c>
      <c r="B182" s="75" t="s">
        <v>591</v>
      </c>
      <c r="C182" s="76" t="s">
        <v>592</v>
      </c>
      <c r="D182" s="77" t="s">
        <v>579</v>
      </c>
      <c r="E182" s="77" t="s">
        <v>17</v>
      </c>
      <c r="F182" s="78" t="s">
        <v>265</v>
      </c>
      <c r="G182" s="79" t="str">
        <f>VLOOKUP(F182,'RN HZZ'!$A$1:$B$119,2,0)</f>
        <v>ŽB</v>
      </c>
      <c r="H182" s="80"/>
      <c r="I182" s="88">
        <v>0.02013888888888889</v>
      </c>
      <c r="J182" s="80"/>
      <c r="K182" s="75">
        <f>RANK(I182,'Zadani_bezcu HZ + P'!$I$1:I$392,1)</f>
        <v>6</v>
      </c>
      <c r="L182" s="81"/>
      <c r="M182" s="82">
        <f>ROW(N175)</f>
        <v>175</v>
      </c>
    </row>
    <row r="183" spans="1:13" ht="12.75">
      <c r="A183" s="74">
        <f>ROW(C3)</f>
        <v>3</v>
      </c>
      <c r="B183" s="75" t="s">
        <v>593</v>
      </c>
      <c r="C183" s="76" t="s">
        <v>594</v>
      </c>
      <c r="D183" s="77" t="s">
        <v>595</v>
      </c>
      <c r="E183" s="77" t="s">
        <v>596</v>
      </c>
      <c r="F183" s="78" t="s">
        <v>273</v>
      </c>
      <c r="G183" s="79" t="str">
        <f>VLOOKUP(F183,'RN HZZ'!$A$1:$B$119,2,0)</f>
        <v>ŽB</v>
      </c>
      <c r="H183" s="80"/>
      <c r="I183" s="88">
        <v>0.020648148148148148</v>
      </c>
      <c r="J183" s="80"/>
      <c r="K183" s="75">
        <f>RANK(I183,'Zadani_bezcu HZ + P'!$I$1:I$392,1)</f>
        <v>7</v>
      </c>
      <c r="L183" s="81"/>
      <c r="M183" s="82">
        <f>ROW(N176)</f>
        <v>176</v>
      </c>
    </row>
    <row r="184" spans="1:13" ht="12.75">
      <c r="A184" s="74">
        <f>ROW(C4)</f>
        <v>4</v>
      </c>
      <c r="B184" s="75" t="s">
        <v>597</v>
      </c>
      <c r="C184" s="76" t="s">
        <v>598</v>
      </c>
      <c r="D184" s="77" t="s">
        <v>545</v>
      </c>
      <c r="E184" s="77" t="s">
        <v>505</v>
      </c>
      <c r="F184" s="78" t="s">
        <v>51</v>
      </c>
      <c r="G184" s="79" t="str">
        <f>VLOOKUP(F184,'RN HZZ'!$A$1:$B$119,2,0)</f>
        <v>ŽB</v>
      </c>
      <c r="H184" s="80"/>
      <c r="I184" s="88">
        <v>0.020787037037037038</v>
      </c>
      <c r="J184" s="80"/>
      <c r="K184" s="75">
        <f>RANK(I184,'Zadani_bezcu HZ + P'!$I$1:I$392,1)</f>
        <v>8</v>
      </c>
      <c r="L184" s="81"/>
      <c r="M184" s="82">
        <f>ROW(N177)</f>
        <v>177</v>
      </c>
    </row>
    <row r="185" spans="1:13" ht="12.75">
      <c r="A185" s="74">
        <f>ROW(C5)</f>
        <v>5</v>
      </c>
      <c r="B185" s="75" t="s">
        <v>599</v>
      </c>
      <c r="C185" s="76" t="s">
        <v>600</v>
      </c>
      <c r="D185" s="77" t="s">
        <v>530</v>
      </c>
      <c r="E185" s="77" t="s">
        <v>332</v>
      </c>
      <c r="F185" s="78" t="s">
        <v>292</v>
      </c>
      <c r="G185" s="79" t="str">
        <f>VLOOKUP(F185,'RN HZZ'!$A$1:$B$119,2,0)</f>
        <v>ŽB</v>
      </c>
      <c r="H185" s="80"/>
      <c r="I185" s="88">
        <v>0.020983796296296296</v>
      </c>
      <c r="J185" s="80"/>
      <c r="K185" s="75">
        <f>RANK(I185,'Zadani_bezcu HZ + P'!$I$1:I$392,1)</f>
        <v>9</v>
      </c>
      <c r="L185" s="81"/>
      <c r="M185" s="82">
        <f>ROW(N178)</f>
        <v>178</v>
      </c>
    </row>
    <row r="186" spans="1:13" ht="12.75">
      <c r="A186" s="74">
        <f>ROW(C6)</f>
        <v>6</v>
      </c>
      <c r="B186" s="75" t="s">
        <v>601</v>
      </c>
      <c r="C186" s="76" t="s">
        <v>602</v>
      </c>
      <c r="D186" s="77" t="s">
        <v>560</v>
      </c>
      <c r="E186" s="77" t="s">
        <v>332</v>
      </c>
      <c r="F186" s="78" t="s">
        <v>442</v>
      </c>
      <c r="G186" s="79" t="str">
        <f>VLOOKUP(F186,'RN HZZ'!$A$1:$B$119,2,0)</f>
        <v>ŽB</v>
      </c>
      <c r="H186" s="80"/>
      <c r="I186" s="88">
        <v>0.021342592592592594</v>
      </c>
      <c r="J186" s="80"/>
      <c r="K186" s="75">
        <f>RANK(I186,'Zadani_bezcu HZ + P'!$I$1:I$392,1)</f>
        <v>10</v>
      </c>
      <c r="L186" s="81"/>
      <c r="M186" s="82">
        <f>ROW(N179)</f>
        <v>179</v>
      </c>
    </row>
    <row r="187" spans="1:13" ht="12.75">
      <c r="A187" s="74">
        <f>ROW(C7)</f>
        <v>7</v>
      </c>
      <c r="B187" s="75" t="s">
        <v>603</v>
      </c>
      <c r="C187" s="76" t="s">
        <v>604</v>
      </c>
      <c r="D187" s="77" t="s">
        <v>522</v>
      </c>
      <c r="E187" s="77" t="s">
        <v>64</v>
      </c>
      <c r="F187" s="78" t="s">
        <v>265</v>
      </c>
      <c r="G187" s="79" t="str">
        <f>VLOOKUP(F187,'RN HZZ'!$A$1:$B$119,2,0)</f>
        <v>ŽB</v>
      </c>
      <c r="H187" s="80"/>
      <c r="I187" s="88">
        <v>0.021770833333333333</v>
      </c>
      <c r="J187" s="80"/>
      <c r="K187" s="75">
        <f>RANK(I187,'Zadani_bezcu HZ + P'!$I$1:I$392,1)</f>
        <v>11</v>
      </c>
      <c r="L187" s="81"/>
      <c r="M187" s="82">
        <f>ROW(N180)</f>
        <v>180</v>
      </c>
    </row>
    <row r="188" spans="1:13" ht="12.75">
      <c r="A188" s="74">
        <f>ROW(C8)</f>
        <v>8</v>
      </c>
      <c r="B188" s="75" t="s">
        <v>605</v>
      </c>
      <c r="C188" s="76" t="s">
        <v>606</v>
      </c>
      <c r="D188" s="77" t="s">
        <v>607</v>
      </c>
      <c r="E188" s="77" t="s">
        <v>332</v>
      </c>
      <c r="F188" s="78" t="s">
        <v>375</v>
      </c>
      <c r="G188" s="79" t="str">
        <f>VLOOKUP(F188,'RN HZZ'!$A$1:$B$119,2,0)</f>
        <v>ŽB</v>
      </c>
      <c r="H188" s="80"/>
      <c r="I188" s="88">
        <v>0.02246527777777778</v>
      </c>
      <c r="J188" s="80"/>
      <c r="K188" s="75">
        <f>RANK(I188,'Zadani_bezcu HZ + P'!$I$1:I$392,1)</f>
        <v>14</v>
      </c>
      <c r="L188" s="81"/>
      <c r="M188" s="82">
        <f>ROW(N181)</f>
        <v>181</v>
      </c>
    </row>
    <row r="189" spans="1:13" ht="12.75">
      <c r="A189" s="74">
        <f>ROW(C9)</f>
        <v>9</v>
      </c>
      <c r="B189" s="75" t="s">
        <v>608</v>
      </c>
      <c r="C189" s="76" t="s">
        <v>609</v>
      </c>
      <c r="D189" s="77" t="s">
        <v>610</v>
      </c>
      <c r="E189" s="77" t="s">
        <v>408</v>
      </c>
      <c r="F189" s="78" t="s">
        <v>265</v>
      </c>
      <c r="G189" s="79" t="str">
        <f>VLOOKUP(F189,'RN HZZ'!$A$1:$B$119,2,0)</f>
        <v>ŽB</v>
      </c>
      <c r="H189" s="80"/>
      <c r="I189" s="88">
        <v>0.023310185185185184</v>
      </c>
      <c r="J189" s="80"/>
      <c r="K189" s="75">
        <f>RANK(I189,'Zadani_bezcu HZ + P'!$I$1:I$392,1)</f>
        <v>18</v>
      </c>
      <c r="L189" s="81"/>
      <c r="M189" s="82">
        <f>ROW(N182)</f>
        <v>182</v>
      </c>
    </row>
    <row r="190" spans="1:13" ht="12.75">
      <c r="A190" s="74">
        <f>ROW(C10)</f>
        <v>10</v>
      </c>
      <c r="B190" s="75" t="s">
        <v>611</v>
      </c>
      <c r="C190" s="76" t="s">
        <v>612</v>
      </c>
      <c r="D190" s="77" t="s">
        <v>613</v>
      </c>
      <c r="E190" s="77" t="s">
        <v>614</v>
      </c>
      <c r="F190" s="78" t="s">
        <v>394</v>
      </c>
      <c r="G190" s="79" t="str">
        <f>VLOOKUP(F190,'RN HZZ'!$A$1:$B$119,2,0)</f>
        <v>ŽB</v>
      </c>
      <c r="H190" s="80"/>
      <c r="I190" s="88">
        <v>0.023414351851851853</v>
      </c>
      <c r="J190" s="80"/>
      <c r="K190" s="75">
        <f>RANK(I190,'Zadani_bezcu HZ + P'!$I$1:I$392,1)</f>
        <v>19</v>
      </c>
      <c r="L190" s="81"/>
      <c r="M190" s="82">
        <f>ROW(N183)</f>
        <v>183</v>
      </c>
    </row>
    <row r="191" spans="1:13" ht="12.75">
      <c r="A191" s="74">
        <f>ROW(C11)</f>
        <v>11</v>
      </c>
      <c r="B191" s="75" t="s">
        <v>615</v>
      </c>
      <c r="C191" s="76" t="s">
        <v>616</v>
      </c>
      <c r="D191" s="77" t="s">
        <v>617</v>
      </c>
      <c r="E191" s="77" t="s">
        <v>618</v>
      </c>
      <c r="F191" s="78" t="s">
        <v>400</v>
      </c>
      <c r="G191" s="79" t="str">
        <f>VLOOKUP(F191,'RN HZZ'!$A$1:$B$119,2,0)</f>
        <v>ŽB</v>
      </c>
      <c r="H191" s="80"/>
      <c r="I191" s="88">
        <v>0.02351851851851852</v>
      </c>
      <c r="J191" s="80"/>
      <c r="K191" s="75">
        <f>RANK(I191,'Zadani_bezcu HZ + P'!$I$1:I$392,1)</f>
        <v>20</v>
      </c>
      <c r="L191" s="81"/>
      <c r="M191" s="82">
        <f>ROW(N184)</f>
        <v>184</v>
      </c>
    </row>
    <row r="192" spans="1:13" ht="12.75">
      <c r="A192" s="74">
        <f>ROW(C12)</f>
        <v>12</v>
      </c>
      <c r="B192" s="75" t="s">
        <v>619</v>
      </c>
      <c r="C192" s="76" t="s">
        <v>620</v>
      </c>
      <c r="D192" s="77" t="s">
        <v>621</v>
      </c>
      <c r="E192" s="77" t="s">
        <v>93</v>
      </c>
      <c r="F192" s="78" t="s">
        <v>61</v>
      </c>
      <c r="G192" s="79" t="str">
        <f>VLOOKUP(F192,'RN HZZ'!$A$1:$B$119,2,0)</f>
        <v>ŽB</v>
      </c>
      <c r="H192" s="80"/>
      <c r="I192" s="88">
        <v>0.023715277777777776</v>
      </c>
      <c r="J192" s="80"/>
      <c r="K192" s="75">
        <f>RANK(I192,'Zadani_bezcu HZ + P'!$I$1:I$392,1)</f>
        <v>22</v>
      </c>
      <c r="L192" s="81"/>
      <c r="M192" s="82">
        <f>ROW(N185)</f>
        <v>185</v>
      </c>
    </row>
    <row r="193" spans="1:13" ht="12.75">
      <c r="A193" s="74">
        <f>ROW(C13)</f>
        <v>13</v>
      </c>
      <c r="B193" s="75" t="s">
        <v>622</v>
      </c>
      <c r="C193" s="76" t="s">
        <v>623</v>
      </c>
      <c r="D193" s="77" t="s">
        <v>624</v>
      </c>
      <c r="E193" s="77" t="s">
        <v>625</v>
      </c>
      <c r="F193" s="78" t="s">
        <v>81</v>
      </c>
      <c r="G193" s="79" t="str">
        <f>VLOOKUP(F193,'RN HZZ'!$A$1:$B$119,2,0)</f>
        <v>ŽB</v>
      </c>
      <c r="H193" s="80"/>
      <c r="I193" s="88">
        <v>0.023761574074074074</v>
      </c>
      <c r="J193" s="80"/>
      <c r="K193" s="75">
        <f>RANK(I193,'Zadani_bezcu HZ + P'!$I$1:I$392,1)</f>
        <v>23</v>
      </c>
      <c r="L193" s="81"/>
      <c r="M193" s="82">
        <f>ROW(N186)</f>
        <v>186</v>
      </c>
    </row>
    <row r="194" spans="1:13" ht="12.75">
      <c r="A194" s="74">
        <f>ROW(C14)</f>
        <v>14</v>
      </c>
      <c r="B194" s="75" t="s">
        <v>626</v>
      </c>
      <c r="C194" s="76" t="s">
        <v>627</v>
      </c>
      <c r="D194" s="77" t="s">
        <v>530</v>
      </c>
      <c r="E194" s="77" t="s">
        <v>628</v>
      </c>
      <c r="F194" s="78" t="s">
        <v>472</v>
      </c>
      <c r="G194" s="79" t="str">
        <f>VLOOKUP(F194,'RN HZZ'!$A$1:$B$119,2,0)</f>
        <v>ŽB</v>
      </c>
      <c r="H194" s="80"/>
      <c r="I194" s="88">
        <v>0.02392361111111111</v>
      </c>
      <c r="J194" s="80"/>
      <c r="K194" s="75">
        <f>RANK(I194,'Zadani_bezcu HZ + P'!$I$1:I$392,1)</f>
        <v>25</v>
      </c>
      <c r="L194" s="81"/>
      <c r="M194" s="82">
        <f>ROW(N187)</f>
        <v>187</v>
      </c>
    </row>
    <row r="195" spans="1:13" ht="12.75">
      <c r="A195" s="74">
        <f>ROW(C15)</f>
        <v>15</v>
      </c>
      <c r="B195" s="75" t="s">
        <v>629</v>
      </c>
      <c r="C195" s="76" t="s">
        <v>630</v>
      </c>
      <c r="D195" s="77" t="s">
        <v>552</v>
      </c>
      <c r="E195" s="77" t="s">
        <v>631</v>
      </c>
      <c r="F195" s="78" t="s">
        <v>387</v>
      </c>
      <c r="G195" s="79" t="str">
        <f>VLOOKUP(F195,'RN HZZ'!$A$1:$B$119,2,0)</f>
        <v>ŽB</v>
      </c>
      <c r="H195" s="80"/>
      <c r="I195" s="88">
        <v>0.024155092592592593</v>
      </c>
      <c r="J195" s="80"/>
      <c r="K195" s="75">
        <f>RANK(I195,'Zadani_bezcu HZ + P'!$I$1:I$392,1)</f>
        <v>26</v>
      </c>
      <c r="L195" s="81"/>
      <c r="M195" s="82">
        <f>ROW(N188)</f>
        <v>188</v>
      </c>
    </row>
    <row r="196" spans="1:13" ht="12.75">
      <c r="A196" s="74">
        <f>ROW(C16)</f>
        <v>16</v>
      </c>
      <c r="B196" s="75" t="s">
        <v>632</v>
      </c>
      <c r="C196" s="76" t="s">
        <v>633</v>
      </c>
      <c r="D196" s="77" t="s">
        <v>634</v>
      </c>
      <c r="E196" s="77" t="s">
        <v>505</v>
      </c>
      <c r="F196" s="78" t="s">
        <v>61</v>
      </c>
      <c r="G196" s="79" t="str">
        <f>VLOOKUP(F196,'RN HZZ'!$A$1:$B$119,2,0)</f>
        <v>ŽB</v>
      </c>
      <c r="H196" s="80"/>
      <c r="I196" s="88">
        <v>0.02431712962962963</v>
      </c>
      <c r="J196" s="80"/>
      <c r="K196" s="75">
        <f>RANK(I196,'Zadani_bezcu HZ + P'!$I$1:I$392,1)</f>
        <v>27</v>
      </c>
      <c r="L196" s="81"/>
      <c r="M196" s="82">
        <f>ROW(N189)</f>
        <v>189</v>
      </c>
    </row>
    <row r="197" spans="1:13" ht="12.75">
      <c r="A197" s="74">
        <f>ROW(C17)</f>
        <v>17</v>
      </c>
      <c r="B197" s="75" t="s">
        <v>635</v>
      </c>
      <c r="C197" s="76" t="s">
        <v>636</v>
      </c>
      <c r="D197" s="77" t="s">
        <v>637</v>
      </c>
      <c r="E197" s="77" t="s">
        <v>638</v>
      </c>
      <c r="F197" s="78" t="s">
        <v>51</v>
      </c>
      <c r="G197" s="79" t="str">
        <f>VLOOKUP(F197,'RN HZZ'!$A$1:$B$119,2,0)</f>
        <v>ŽB</v>
      </c>
      <c r="H197" s="80"/>
      <c r="I197" s="88">
        <v>0.02474537037037037</v>
      </c>
      <c r="J197" s="80"/>
      <c r="K197" s="75">
        <f>RANK(I197,'Zadani_bezcu HZ + P'!$I$1:I$392,1)</f>
        <v>29</v>
      </c>
      <c r="L197" s="81"/>
      <c r="M197" s="82">
        <f>ROW(N190)</f>
        <v>190</v>
      </c>
    </row>
    <row r="198" spans="1:13" ht="12.75">
      <c r="A198" s="74">
        <f>ROW(C18)</f>
        <v>18</v>
      </c>
      <c r="B198" s="75" t="s">
        <v>639</v>
      </c>
      <c r="C198" s="76" t="s">
        <v>640</v>
      </c>
      <c r="D198" s="77" t="s">
        <v>545</v>
      </c>
      <c r="E198" s="77" t="s">
        <v>641</v>
      </c>
      <c r="F198" s="78" t="s">
        <v>273</v>
      </c>
      <c r="G198" s="79" t="str">
        <f>VLOOKUP(F198,'RN HZZ'!$A$1:$B$119,2,0)</f>
        <v>ŽB</v>
      </c>
      <c r="H198" s="80"/>
      <c r="I198" s="88">
        <v>0.024907407407407406</v>
      </c>
      <c r="J198" s="80"/>
      <c r="K198" s="75">
        <f>RANK(I198,'Zadani_bezcu HZ + P'!$I$1:I$392,1)</f>
        <v>31</v>
      </c>
      <c r="L198" s="81"/>
      <c r="M198" s="82">
        <f>ROW(N191)</f>
        <v>191</v>
      </c>
    </row>
    <row r="199" spans="1:13" ht="12.75">
      <c r="A199" s="74">
        <f>ROW(C19)</f>
        <v>19</v>
      </c>
      <c r="B199" s="75" t="s">
        <v>642</v>
      </c>
      <c r="C199" s="76" t="s">
        <v>643</v>
      </c>
      <c r="D199" s="77" t="s">
        <v>644</v>
      </c>
      <c r="E199" s="77" t="s">
        <v>645</v>
      </c>
      <c r="F199" s="78" t="s">
        <v>416</v>
      </c>
      <c r="G199" s="79" t="str">
        <f>VLOOKUP(F199,'RN HZZ'!$A$1:$B$119,2,0)</f>
        <v>ŽB</v>
      </c>
      <c r="H199" s="80"/>
      <c r="I199" s="88">
        <v>0.025729166666666668</v>
      </c>
      <c r="J199" s="80"/>
      <c r="K199" s="75">
        <f>RANK(I199,'Zadani_bezcu HZ + P'!$I$1:I$392,1)</f>
        <v>32</v>
      </c>
      <c r="L199" s="81"/>
      <c r="M199" s="82">
        <f>ROW(N192)</f>
        <v>192</v>
      </c>
    </row>
    <row r="200" spans="1:13" ht="12.75">
      <c r="A200" s="74">
        <f>ROW(C20)</f>
        <v>20</v>
      </c>
      <c r="B200" s="75" t="s">
        <v>646</v>
      </c>
      <c r="C200" s="76" t="s">
        <v>647</v>
      </c>
      <c r="D200" s="77"/>
      <c r="E200" s="77" t="s">
        <v>45</v>
      </c>
      <c r="F200" s="78" t="s">
        <v>81</v>
      </c>
      <c r="G200" s="79" t="str">
        <f>VLOOKUP(F200,'RN HZZ'!$A$1:$B$119,2,0)</f>
        <v>ŽB</v>
      </c>
      <c r="H200" s="80"/>
      <c r="I200" s="88">
        <v>0.02596064814814815</v>
      </c>
      <c r="J200" s="80"/>
      <c r="K200" s="75">
        <f>RANK(I200,'Zadani_bezcu HZ + P'!$I$1:I$392,1)</f>
        <v>33</v>
      </c>
      <c r="L200" s="81"/>
      <c r="M200" s="82">
        <f>ROW(N193)</f>
        <v>193</v>
      </c>
    </row>
    <row r="201" spans="1:13" ht="12.75">
      <c r="A201" s="74">
        <f>ROW(C21)</f>
        <v>21</v>
      </c>
      <c r="B201" s="75" t="s">
        <v>648</v>
      </c>
      <c r="C201" s="76" t="s">
        <v>649</v>
      </c>
      <c r="D201" s="77" t="s">
        <v>650</v>
      </c>
      <c r="E201" s="77" t="s">
        <v>651</v>
      </c>
      <c r="F201" s="78" t="s">
        <v>112</v>
      </c>
      <c r="G201" s="79" t="str">
        <f>VLOOKUP(F201,'RN HZZ'!$A$1:$B$119,2,0)</f>
        <v>ŽB</v>
      </c>
      <c r="H201" s="80"/>
      <c r="I201" s="88">
        <v>0.026145833333333333</v>
      </c>
      <c r="J201" s="80"/>
      <c r="K201" s="75">
        <f>RANK(I201,'Zadani_bezcu HZ + P'!$I$1:I$392,1)</f>
        <v>34</v>
      </c>
      <c r="L201" s="81"/>
      <c r="M201" s="82">
        <f>ROW(N194)</f>
        <v>194</v>
      </c>
    </row>
    <row r="202" spans="1:13" ht="12.75">
      <c r="A202" s="74">
        <f>ROW(C22)</f>
        <v>22</v>
      </c>
      <c r="B202" s="75" t="s">
        <v>652</v>
      </c>
      <c r="C202" s="76" t="s">
        <v>653</v>
      </c>
      <c r="D202" s="77" t="s">
        <v>654</v>
      </c>
      <c r="E202" s="77" t="s">
        <v>129</v>
      </c>
      <c r="F202" s="78" t="s">
        <v>261</v>
      </c>
      <c r="G202" s="79" t="str">
        <f>VLOOKUP(F202,'RN HZZ'!$A$1:$B$119,2,0)</f>
        <v>ŽB</v>
      </c>
      <c r="H202" s="80"/>
      <c r="I202" s="88">
        <v>0.026319444444444444</v>
      </c>
      <c r="J202" s="80"/>
      <c r="K202" s="75">
        <f>RANK(I202,'Zadani_bezcu HZ + P'!$I$1:I$392,1)</f>
        <v>35</v>
      </c>
      <c r="L202" s="81"/>
      <c r="M202" s="82">
        <f>ROW(N195)</f>
        <v>195</v>
      </c>
    </row>
    <row r="203" spans="1:13" ht="12.75">
      <c r="A203" s="74">
        <f>ROW(C23)</f>
        <v>23</v>
      </c>
      <c r="B203" s="75" t="s">
        <v>655</v>
      </c>
      <c r="C203" s="76" t="s">
        <v>656</v>
      </c>
      <c r="D203" s="77" t="s">
        <v>657</v>
      </c>
      <c r="E203" s="77" t="s">
        <v>505</v>
      </c>
      <c r="F203" s="78" t="s">
        <v>400</v>
      </c>
      <c r="G203" s="79" t="str">
        <f>VLOOKUP(F203,'RN HZZ'!$A$1:$B$119,2,0)</f>
        <v>ŽB</v>
      </c>
      <c r="H203" s="80"/>
      <c r="I203" s="88">
        <v>0.02666666666666667</v>
      </c>
      <c r="J203" s="80"/>
      <c r="K203" s="75">
        <f>RANK(I203,'Zadani_bezcu HZ + P'!$I$1:I$392,1)</f>
        <v>37</v>
      </c>
      <c r="L203" s="81"/>
      <c r="M203" s="82">
        <f>ROW(N196)</f>
        <v>196</v>
      </c>
    </row>
    <row r="204" spans="1:13" ht="12.75">
      <c r="A204" s="74">
        <f>ROW(C24)</f>
        <v>24</v>
      </c>
      <c r="B204" s="75" t="s">
        <v>658</v>
      </c>
      <c r="C204" s="76" t="s">
        <v>659</v>
      </c>
      <c r="D204" s="77" t="s">
        <v>660</v>
      </c>
      <c r="E204" s="77" t="s">
        <v>64</v>
      </c>
      <c r="F204" s="78" t="s">
        <v>387</v>
      </c>
      <c r="G204" s="79" t="str">
        <f>VLOOKUP(F204,'RN HZZ'!$A$1:$B$119,2,0)</f>
        <v>ŽB</v>
      </c>
      <c r="H204" s="80"/>
      <c r="I204" s="88">
        <v>0.027546296296296298</v>
      </c>
      <c r="J204" s="80"/>
      <c r="K204" s="75">
        <f>RANK(I204,'Zadani_bezcu HZ + P'!$I$1:I$392,1)</f>
        <v>39</v>
      </c>
      <c r="L204" s="81"/>
      <c r="M204" s="82">
        <f>ROW(N197)</f>
        <v>197</v>
      </c>
    </row>
    <row r="205" spans="1:13" ht="12.75">
      <c r="A205" s="74">
        <f>ROW(C25)</f>
        <v>25</v>
      </c>
      <c r="B205" s="75" t="s">
        <v>661</v>
      </c>
      <c r="C205" s="76" t="s">
        <v>662</v>
      </c>
      <c r="D205" s="77" t="s">
        <v>530</v>
      </c>
      <c r="E205" s="77" t="s">
        <v>505</v>
      </c>
      <c r="F205" s="78" t="s">
        <v>404</v>
      </c>
      <c r="G205" s="79" t="str">
        <f>VLOOKUP(F205,'RN HZZ'!$A$1:$B$119,2,0)</f>
        <v>ŽB</v>
      </c>
      <c r="H205" s="80"/>
      <c r="I205" s="88">
        <v>0.02767361111111111</v>
      </c>
      <c r="J205" s="80"/>
      <c r="K205" s="75">
        <f>RANK(I205,'Zadani_bezcu HZ + P'!$I$1:I$392,1)</f>
        <v>40</v>
      </c>
      <c r="L205" s="81"/>
      <c r="M205" s="82">
        <f>ROW(N198)</f>
        <v>198</v>
      </c>
    </row>
    <row r="206" spans="1:13" ht="12.75">
      <c r="A206" s="74">
        <f>ROW(C26)</f>
        <v>26</v>
      </c>
      <c r="B206" s="75" t="s">
        <v>663</v>
      </c>
      <c r="C206" s="76" t="s">
        <v>664</v>
      </c>
      <c r="D206" s="77" t="s">
        <v>579</v>
      </c>
      <c r="E206" s="77" t="s">
        <v>665</v>
      </c>
      <c r="F206" s="78" t="s">
        <v>265</v>
      </c>
      <c r="G206" s="79" t="str">
        <f>VLOOKUP(F206,'RN HZZ'!$A$1:$B$119,2,0)</f>
        <v>ŽB</v>
      </c>
      <c r="H206" s="80"/>
      <c r="I206" s="88">
        <v>0.027858796296296295</v>
      </c>
      <c r="J206" s="80"/>
      <c r="K206" s="75">
        <f>RANK(I206,'Zadani_bezcu HZ + P'!$I$1:I$392,1)</f>
        <v>41</v>
      </c>
      <c r="L206" s="81"/>
      <c r="M206" s="82">
        <f>ROW(N199)</f>
        <v>199</v>
      </c>
    </row>
    <row r="207" spans="1:13" ht="12.75">
      <c r="A207" s="74">
        <f>ROW(C27)</f>
        <v>27</v>
      </c>
      <c r="B207" s="75" t="s">
        <v>666</v>
      </c>
      <c r="C207" s="76" t="s">
        <v>667</v>
      </c>
      <c r="D207" s="77" t="s">
        <v>668</v>
      </c>
      <c r="E207" s="77" t="s">
        <v>179</v>
      </c>
      <c r="F207" s="78" t="s">
        <v>273</v>
      </c>
      <c r="G207" s="79" t="str">
        <f>VLOOKUP(F207,'RN HZZ'!$A$1:$B$119,2,0)</f>
        <v>ŽB</v>
      </c>
      <c r="H207" s="80"/>
      <c r="I207" s="88">
        <v>0.028125</v>
      </c>
      <c r="J207" s="80"/>
      <c r="K207" s="75">
        <f>RANK(I207,'Zadani_bezcu HZ + P'!$I$1:I$392,1)</f>
        <v>43</v>
      </c>
      <c r="L207" s="81"/>
      <c r="M207" s="82">
        <f>ROW(N200)</f>
        <v>200</v>
      </c>
    </row>
    <row r="208" spans="1:13" ht="12.75">
      <c r="A208" s="74">
        <f>ROW(C28)</f>
        <v>28</v>
      </c>
      <c r="B208" s="75" t="s">
        <v>669</v>
      </c>
      <c r="C208" s="76" t="s">
        <v>670</v>
      </c>
      <c r="D208" s="77" t="s">
        <v>560</v>
      </c>
      <c r="E208" s="77" t="s">
        <v>93</v>
      </c>
      <c r="F208" s="78" t="s">
        <v>502</v>
      </c>
      <c r="G208" s="79" t="str">
        <f>VLOOKUP(F208,'RN HZZ'!$A$1:$B$119,2,0)</f>
        <v>ŽB</v>
      </c>
      <c r="H208" s="80"/>
      <c r="I208" s="88">
        <v>0.02820601851851852</v>
      </c>
      <c r="J208" s="80"/>
      <c r="K208" s="75">
        <f>RANK(I208,'Zadani_bezcu HZ + P'!$I$1:I$392,1)</f>
        <v>44</v>
      </c>
      <c r="L208" s="81"/>
      <c r="M208" s="82">
        <f>ROW(N201)</f>
        <v>201</v>
      </c>
    </row>
    <row r="209" spans="1:13" ht="12.75">
      <c r="A209" s="74">
        <f>ROW(C29)</f>
        <v>29</v>
      </c>
      <c r="B209" s="75" t="s">
        <v>671</v>
      </c>
      <c r="C209" s="76" t="s">
        <v>672</v>
      </c>
      <c r="D209" s="77" t="s">
        <v>552</v>
      </c>
      <c r="E209" s="77" t="s">
        <v>673</v>
      </c>
      <c r="F209" s="78" t="s">
        <v>519</v>
      </c>
      <c r="G209" s="79" t="str">
        <f>VLOOKUP(F209,'RN HZZ'!$A$1:$B$119,2,0)</f>
        <v>ŽB</v>
      </c>
      <c r="H209" s="80"/>
      <c r="I209" s="88">
        <v>0.031261574074074074</v>
      </c>
      <c r="J209" s="80"/>
      <c r="K209" s="75">
        <f>RANK(I209,'Zadani_bezcu HZ + P'!$I$1:I$392,1)</f>
        <v>47</v>
      </c>
      <c r="L209" s="81"/>
      <c r="M209" s="82">
        <f>ROW(N202)</f>
        <v>202</v>
      </c>
    </row>
    <row r="210" spans="1:13" ht="12.75">
      <c r="A210" s="74">
        <f>ROW(C30)</f>
        <v>30</v>
      </c>
      <c r="B210" s="75" t="s">
        <v>674</v>
      </c>
      <c r="C210" s="76" t="s">
        <v>675</v>
      </c>
      <c r="D210" s="77" t="s">
        <v>676</v>
      </c>
      <c r="E210" s="77" t="s">
        <v>677</v>
      </c>
      <c r="F210" s="78" t="s">
        <v>394</v>
      </c>
      <c r="G210" s="79" t="str">
        <f>VLOOKUP(F210,'RN HZZ'!$A$1:$B$119,2,0)</f>
        <v>ŽB</v>
      </c>
      <c r="H210" s="80"/>
      <c r="I210" s="88">
        <v>0.03128472222222222</v>
      </c>
      <c r="J210" s="80"/>
      <c r="K210" s="75">
        <f>RANK(I210,'Zadani_bezcu HZ + P'!$I$1:I$392,1)</f>
        <v>48</v>
      </c>
      <c r="L210" s="81"/>
      <c r="M210" s="82">
        <f>ROW(N203)</f>
        <v>203</v>
      </c>
    </row>
    <row r="211" spans="1:13" ht="12.75">
      <c r="A211" s="74">
        <f>ROW(C31)</f>
        <v>31</v>
      </c>
      <c r="B211" s="75" t="s">
        <v>655</v>
      </c>
      <c r="C211" s="76" t="s">
        <v>678</v>
      </c>
      <c r="D211" s="77" t="s">
        <v>679</v>
      </c>
      <c r="E211" s="77" t="s">
        <v>680</v>
      </c>
      <c r="F211" s="78" t="s">
        <v>281</v>
      </c>
      <c r="G211" s="79" t="str">
        <f>VLOOKUP(F211,'RN HZZ'!$A$1:$B$119,2,0)</f>
        <v>ŽB</v>
      </c>
      <c r="H211" s="80"/>
      <c r="I211" s="88" t="s">
        <v>252</v>
      </c>
      <c r="J211" s="80"/>
      <c r="K211" s="75" t="e">
        <f>RANK(I211,'Zadani_bezcu HZ + P'!$I$1:I$392,1)</f>
        <v>#VALUE!</v>
      </c>
      <c r="L211" s="81"/>
      <c r="M211" s="82">
        <f>ROW(N204)</f>
        <v>204</v>
      </c>
    </row>
    <row r="212" spans="1:13" ht="12.75">
      <c r="A212" s="74">
        <f>ROW(C32)</f>
        <v>32</v>
      </c>
      <c r="B212" s="75" t="s">
        <v>681</v>
      </c>
      <c r="C212" s="76" t="s">
        <v>682</v>
      </c>
      <c r="D212" s="77" t="s">
        <v>522</v>
      </c>
      <c r="E212" s="77" t="s">
        <v>683</v>
      </c>
      <c r="F212" s="78" t="s">
        <v>23</v>
      </c>
      <c r="G212" s="79" t="str">
        <f>VLOOKUP(F212,'RN HZZ'!$A$1:$B$119,2,0)</f>
        <v>ŽB</v>
      </c>
      <c r="H212" s="80"/>
      <c r="I212" s="88" t="s">
        <v>252</v>
      </c>
      <c r="J212" s="80"/>
      <c r="K212" s="75" t="e">
        <f>RANK(I212,'Zadani_bezcu HZ + P'!$I$1:I$392,1)</f>
        <v>#VALUE!</v>
      </c>
      <c r="L212" s="81"/>
      <c r="M212" s="82">
        <f>ROW(N205)</f>
        <v>205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workbookViewId="0" topLeftCell="A43">
      <selection activeCell="I50" sqref="I50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62" t="str">
        <f>'Zadani_bezcu HZ + P'!B1</f>
        <v>5.z. ZBP – 20.12.2014  „Předvánoční běh pod Pálavou“</v>
      </c>
      <c r="B1" s="62"/>
      <c r="C1" s="62"/>
      <c r="D1" s="62"/>
      <c r="E1" s="62"/>
      <c r="F1" s="62"/>
      <c r="G1" s="62"/>
      <c r="H1" s="62"/>
      <c r="I1" s="62"/>
      <c r="J1" s="62"/>
    </row>
    <row r="2" spans="3:4" ht="12.75">
      <c r="C2" s="90" t="s">
        <v>698</v>
      </c>
      <c r="D2" t="s">
        <v>699</v>
      </c>
    </row>
    <row r="3" spans="1:10" ht="12.75">
      <c r="A3" s="91" t="s">
        <v>700</v>
      </c>
      <c r="B3" s="92" t="s">
        <v>4</v>
      </c>
      <c r="C3" s="92" t="s">
        <v>701</v>
      </c>
      <c r="D3" s="93" t="s">
        <v>702</v>
      </c>
      <c r="E3" s="93" t="s">
        <v>703</v>
      </c>
      <c r="F3" s="93" t="s">
        <v>704</v>
      </c>
      <c r="G3" s="93" t="s">
        <v>705</v>
      </c>
      <c r="H3" s="93" t="s">
        <v>706</v>
      </c>
      <c r="I3" s="93" t="s">
        <v>707</v>
      </c>
      <c r="J3" t="s">
        <v>708</v>
      </c>
    </row>
    <row r="4" spans="1:8" ht="12.75">
      <c r="A4" s="30">
        <f>ROW(C1)</f>
        <v>1</v>
      </c>
      <c r="B4" s="94">
        <v>5</v>
      </c>
      <c r="C4" s="95">
        <f>TIME(F4,G4,H4+(I4/1000))</f>
        <v>0.008287037037037037</v>
      </c>
      <c r="F4">
        <v>0</v>
      </c>
      <c r="G4">
        <v>11</v>
      </c>
      <c r="H4">
        <v>56</v>
      </c>
    </row>
    <row r="5" spans="1:8" ht="12.75">
      <c r="A5" s="30">
        <f>ROW(C2)</f>
        <v>2</v>
      </c>
      <c r="B5" s="94">
        <v>18</v>
      </c>
      <c r="C5" s="95">
        <f>TIME(F5,G5,H5+(I5/1000))</f>
        <v>0.008900462962962962</v>
      </c>
      <c r="F5">
        <v>0</v>
      </c>
      <c r="G5">
        <v>12</v>
      </c>
      <c r="H5">
        <v>49</v>
      </c>
    </row>
    <row r="6" spans="1:9" ht="12.75">
      <c r="A6" s="30">
        <f>ROW(C3)</f>
        <v>3</v>
      </c>
      <c r="B6" s="94">
        <v>25</v>
      </c>
      <c r="C6" s="95">
        <f>TIME(F6,G6,H6+(I6/1000))</f>
        <v>0.00962962962962963</v>
      </c>
      <c r="D6" s="93"/>
      <c r="E6" s="93"/>
      <c r="F6">
        <v>0</v>
      </c>
      <c r="G6">
        <v>13</v>
      </c>
      <c r="H6">
        <v>52</v>
      </c>
      <c r="I6" s="93"/>
    </row>
    <row r="7" spans="1:8" ht="12.75">
      <c r="A7" s="30">
        <f>ROW(C4)</f>
        <v>4</v>
      </c>
      <c r="B7" s="94">
        <v>32</v>
      </c>
      <c r="C7" s="95">
        <f>TIME(F7,G7,H7+(I7/1000))</f>
        <v>0.009872685185185186</v>
      </c>
      <c r="F7">
        <v>0</v>
      </c>
      <c r="G7">
        <v>14</v>
      </c>
      <c r="H7">
        <v>13</v>
      </c>
    </row>
    <row r="8" spans="1:8" ht="12.75">
      <c r="A8" s="30">
        <f>ROW(C5)</f>
        <v>5</v>
      </c>
      <c r="B8" s="94">
        <v>51</v>
      </c>
      <c r="C8" s="95">
        <f>TIME(F8,G8,H8+(I8/1000))</f>
        <v>0.00988425925925926</v>
      </c>
      <c r="F8">
        <v>0</v>
      </c>
      <c r="G8">
        <v>14</v>
      </c>
      <c r="H8">
        <v>14</v>
      </c>
    </row>
    <row r="9" spans="1:8" ht="12.75">
      <c r="A9" s="30">
        <f>ROW(C6)</f>
        <v>6</v>
      </c>
      <c r="B9" s="94">
        <v>27</v>
      </c>
      <c r="C9" s="95">
        <f>TIME(F9,G9,H9+(I9/1000))</f>
        <v>0.009895833333333333</v>
      </c>
      <c r="F9">
        <v>0</v>
      </c>
      <c r="G9">
        <v>14</v>
      </c>
      <c r="H9">
        <v>15</v>
      </c>
    </row>
    <row r="10" spans="1:8" ht="12.75">
      <c r="A10" s="30">
        <f>ROW(C7)</f>
        <v>7</v>
      </c>
      <c r="B10" s="94">
        <v>50</v>
      </c>
      <c r="C10" s="95">
        <f>TIME(F10,G10,H10+(I10/1000))</f>
        <v>0.010185185185185186</v>
      </c>
      <c r="F10">
        <v>0</v>
      </c>
      <c r="G10">
        <v>14</v>
      </c>
      <c r="H10">
        <v>40</v>
      </c>
    </row>
    <row r="11" spans="1:9" ht="12.75">
      <c r="A11" s="30">
        <f>ROW(C8)</f>
        <v>8</v>
      </c>
      <c r="B11" s="94">
        <v>11</v>
      </c>
      <c r="C11" s="95">
        <f>TIME(F11,G11,H11+(I11/1000))</f>
        <v>0.010266203703703704</v>
      </c>
      <c r="D11" s="93"/>
      <c r="E11" s="93"/>
      <c r="F11">
        <v>0</v>
      </c>
      <c r="G11">
        <v>14</v>
      </c>
      <c r="H11">
        <v>47</v>
      </c>
      <c r="I11" s="93"/>
    </row>
    <row r="12" spans="1:9" ht="12.75">
      <c r="A12" s="30">
        <f>ROW(C9)</f>
        <v>9</v>
      </c>
      <c r="B12" s="94">
        <v>45</v>
      </c>
      <c r="C12" s="95">
        <f>TIME(F12,G12,H12+(I12/1000))</f>
        <v>0.010474537037037037</v>
      </c>
      <c r="D12" s="93"/>
      <c r="E12" s="93"/>
      <c r="F12">
        <v>0</v>
      </c>
      <c r="G12">
        <v>15</v>
      </c>
      <c r="H12">
        <v>5</v>
      </c>
      <c r="I12" s="93"/>
    </row>
    <row r="13" spans="1:8" ht="12.75">
      <c r="A13" s="30">
        <f>ROW(C10)</f>
        <v>10</v>
      </c>
      <c r="B13" s="94">
        <v>29</v>
      </c>
      <c r="C13" s="95">
        <f>TIME(F13,G13,H13+(I13/1000))</f>
        <v>0.011238425925925926</v>
      </c>
      <c r="F13">
        <v>0</v>
      </c>
      <c r="G13">
        <v>16</v>
      </c>
      <c r="H13">
        <v>11</v>
      </c>
    </row>
    <row r="14" spans="1:9" ht="12.75">
      <c r="A14" s="30">
        <f>ROW(C11)</f>
        <v>11</v>
      </c>
      <c r="B14" s="94">
        <v>33</v>
      </c>
      <c r="C14" s="95">
        <f>TIME(F14,G14,H14+(I14/1000))</f>
        <v>0.012083333333333333</v>
      </c>
      <c r="D14" s="93"/>
      <c r="E14" s="93"/>
      <c r="F14">
        <v>0</v>
      </c>
      <c r="G14">
        <v>17</v>
      </c>
      <c r="H14">
        <v>24</v>
      </c>
      <c r="I14" s="93"/>
    </row>
    <row r="15" spans="1:8" ht="12.75">
      <c r="A15" s="30">
        <f>ROW(C12)</f>
        <v>12</v>
      </c>
      <c r="B15" s="94">
        <v>19</v>
      </c>
      <c r="C15" s="95">
        <f>TIME(F15,G15,H15+(I15/1000))</f>
        <v>0.012233796296296296</v>
      </c>
      <c r="F15">
        <v>0</v>
      </c>
      <c r="G15">
        <v>17</v>
      </c>
      <c r="H15">
        <v>37</v>
      </c>
    </row>
    <row r="16" spans="1:8" ht="12.75">
      <c r="A16" s="30">
        <f>ROW(C13)</f>
        <v>13</v>
      </c>
      <c r="B16" s="94">
        <v>12</v>
      </c>
      <c r="C16" s="95">
        <f>TIME(F16,G16,H16+(I16/1000))</f>
        <v>0.013171296296296296</v>
      </c>
      <c r="F16">
        <v>0</v>
      </c>
      <c r="G16">
        <v>18</v>
      </c>
      <c r="H16">
        <v>58</v>
      </c>
    </row>
    <row r="17" spans="1:9" ht="12.75">
      <c r="A17" s="30">
        <f>ROW(C14)</f>
        <v>14</v>
      </c>
      <c r="B17" s="94">
        <v>35</v>
      </c>
      <c r="C17" s="95">
        <f>TIME(F17,G17,H17+(I17/1000))</f>
        <v>0.013333333333333334</v>
      </c>
      <c r="D17" s="93"/>
      <c r="E17" s="93"/>
      <c r="F17">
        <v>0</v>
      </c>
      <c r="G17">
        <v>19</v>
      </c>
      <c r="H17">
        <v>12</v>
      </c>
      <c r="I17" s="93"/>
    </row>
    <row r="18" spans="1:9" ht="12.75">
      <c r="A18" s="30">
        <f>ROW(C15)</f>
        <v>15</v>
      </c>
      <c r="B18" s="94">
        <v>15</v>
      </c>
      <c r="C18" s="95">
        <f>TIME(F18,G18,H18+(I18/1000))</f>
        <v>0.013726851851851851</v>
      </c>
      <c r="D18" s="93"/>
      <c r="E18" s="93"/>
      <c r="F18">
        <v>0</v>
      </c>
      <c r="G18">
        <v>19</v>
      </c>
      <c r="H18">
        <v>46</v>
      </c>
      <c r="I18" s="93"/>
    </row>
    <row r="19" spans="1:9" ht="12.75">
      <c r="A19" s="30">
        <f>ROW(C16)</f>
        <v>16</v>
      </c>
      <c r="B19" s="94">
        <v>4</v>
      </c>
      <c r="C19" s="95">
        <f>TIME(F19,G19,H19+(I19/1000))</f>
        <v>0.014340277777777778</v>
      </c>
      <c r="D19" s="93"/>
      <c r="E19" s="93"/>
      <c r="F19">
        <v>0</v>
      </c>
      <c r="G19">
        <v>20</v>
      </c>
      <c r="H19">
        <v>39</v>
      </c>
      <c r="I19" s="93"/>
    </row>
    <row r="20" spans="1:8" ht="12.75">
      <c r="A20" s="30">
        <f>ROW(C17)</f>
        <v>17</v>
      </c>
      <c r="B20" s="94">
        <v>7</v>
      </c>
      <c r="C20" s="95">
        <f>TIME(F20,G20,H20+(I20/1000))</f>
        <v>0.014375</v>
      </c>
      <c r="F20">
        <v>0</v>
      </c>
      <c r="G20">
        <v>20</v>
      </c>
      <c r="H20">
        <v>42</v>
      </c>
    </row>
    <row r="21" spans="1:8" ht="12.75">
      <c r="A21" s="30">
        <f>ROW(C18)</f>
        <v>18</v>
      </c>
      <c r="B21" s="94">
        <v>41</v>
      </c>
      <c r="C21" s="95">
        <f>TIME(F21,G21,H21+(I21/1000))</f>
        <v>0.014537037037037038</v>
      </c>
      <c r="F21">
        <v>0</v>
      </c>
      <c r="G21">
        <v>20</v>
      </c>
      <c r="H21">
        <v>56</v>
      </c>
    </row>
    <row r="22" spans="1:8" ht="12.75">
      <c r="A22" s="30">
        <f>ROW(C19)</f>
        <v>19</v>
      </c>
      <c r="B22" s="94">
        <v>40</v>
      </c>
      <c r="C22" s="95">
        <f>TIME(F22,G22,H22+(I22/1000))</f>
        <v>0.014699074074074074</v>
      </c>
      <c r="F22">
        <v>0</v>
      </c>
      <c r="G22">
        <v>21</v>
      </c>
      <c r="H22">
        <v>10</v>
      </c>
    </row>
    <row r="23" spans="1:8" ht="12.75">
      <c r="A23" s="30">
        <f>ROW(C20)</f>
        <v>20</v>
      </c>
      <c r="B23" s="94">
        <v>52</v>
      </c>
      <c r="C23" s="95">
        <f>TIME(F23,G23,H23+(I23/1000))</f>
        <v>0.014895833333333334</v>
      </c>
      <c r="F23">
        <v>0</v>
      </c>
      <c r="G23">
        <v>21</v>
      </c>
      <c r="H23">
        <v>27</v>
      </c>
    </row>
    <row r="24" spans="1:8" ht="12.75">
      <c r="A24" s="30">
        <f>ROW(C21)</f>
        <v>21</v>
      </c>
      <c r="B24" s="94">
        <v>36</v>
      </c>
      <c r="C24" s="95">
        <f>TIME(F24,G24,H24+(I24/1000))</f>
        <v>0.014930555555555556</v>
      </c>
      <c r="F24">
        <v>0</v>
      </c>
      <c r="G24">
        <v>21</v>
      </c>
      <c r="H24">
        <v>30</v>
      </c>
    </row>
    <row r="25" spans="1:8" ht="12.75">
      <c r="A25" s="30">
        <f>ROW(C22)</f>
        <v>22</v>
      </c>
      <c r="B25" s="94">
        <v>2</v>
      </c>
      <c r="C25" s="95">
        <f>TIME(F25,G25,H25+(I25/1000))</f>
        <v>0.015</v>
      </c>
      <c r="F25">
        <v>0</v>
      </c>
      <c r="G25">
        <v>21</v>
      </c>
      <c r="H25">
        <v>36</v>
      </c>
    </row>
    <row r="26" spans="1:8" ht="12.75">
      <c r="A26" s="30">
        <f>ROW(C23)</f>
        <v>23</v>
      </c>
      <c r="B26" s="94">
        <v>28</v>
      </c>
      <c r="C26" s="95">
        <f>TIME(F26,G26,H26+(I26/1000))</f>
        <v>0.015231481481481481</v>
      </c>
      <c r="F26">
        <v>0</v>
      </c>
      <c r="G26">
        <v>21</v>
      </c>
      <c r="H26">
        <v>56</v>
      </c>
    </row>
    <row r="27" spans="1:8" ht="12.75">
      <c r="A27" s="30">
        <f>ROW(C24)</f>
        <v>24</v>
      </c>
      <c r="B27" s="94">
        <v>37</v>
      </c>
      <c r="C27" s="95">
        <f>TIME(F27,G27,H27+(I27/1000))</f>
        <v>0.015370370370370371</v>
      </c>
      <c r="F27">
        <v>0</v>
      </c>
      <c r="G27">
        <v>22</v>
      </c>
      <c r="H27">
        <v>8</v>
      </c>
    </row>
    <row r="28" spans="1:8" ht="12.75">
      <c r="A28" s="30">
        <f>ROW(C25)</f>
        <v>25</v>
      </c>
      <c r="B28" s="94">
        <v>10</v>
      </c>
      <c r="C28" s="95">
        <f>TIME(F28,G28,H28+(I28/1000))</f>
        <v>0.01542824074074074</v>
      </c>
      <c r="F28">
        <v>0</v>
      </c>
      <c r="G28">
        <v>22</v>
      </c>
      <c r="H28">
        <v>13</v>
      </c>
    </row>
    <row r="29" spans="1:9" ht="12.75">
      <c r="A29" s="30">
        <f>ROW(C26)</f>
        <v>26</v>
      </c>
      <c r="B29" s="94">
        <v>44</v>
      </c>
      <c r="C29" s="95">
        <f>TIME(F29,G29,H29+(I29/1000))</f>
        <v>0.015590277777777778</v>
      </c>
      <c r="F29">
        <v>0</v>
      </c>
      <c r="G29">
        <v>22</v>
      </c>
      <c r="H29">
        <v>27</v>
      </c>
      <c r="I29" s="93"/>
    </row>
    <row r="30" spans="1:8" ht="12.75">
      <c r="A30" s="30">
        <f>ROW(C27)</f>
        <v>27</v>
      </c>
      <c r="B30" s="94">
        <v>1</v>
      </c>
      <c r="C30" s="95">
        <f>TIME(F30,G30,H30+(I30/1000))</f>
        <v>0.01576388888888889</v>
      </c>
      <c r="F30">
        <v>0</v>
      </c>
      <c r="G30">
        <v>22</v>
      </c>
      <c r="H30">
        <v>42</v>
      </c>
    </row>
    <row r="31" spans="1:8" ht="12.75">
      <c r="A31" s="30">
        <f>ROW(C28)</f>
        <v>28</v>
      </c>
      <c r="B31" s="94">
        <v>43</v>
      </c>
      <c r="C31" s="95">
        <f>TIME(F31,G31,H31+(I31/1000))</f>
        <v>0.016238425925925927</v>
      </c>
      <c r="F31">
        <v>0</v>
      </c>
      <c r="G31">
        <v>23</v>
      </c>
      <c r="H31">
        <v>23</v>
      </c>
    </row>
    <row r="32" spans="1:8" ht="12.75">
      <c r="A32" s="30">
        <f>ROW(C29)</f>
        <v>29</v>
      </c>
      <c r="B32" s="94">
        <v>13</v>
      </c>
      <c r="C32" s="95">
        <f>TIME(F32,G32,H32+(I32/1000))</f>
        <v>0.01625</v>
      </c>
      <c r="F32">
        <v>0</v>
      </c>
      <c r="G32">
        <v>23</v>
      </c>
      <c r="H32">
        <v>24</v>
      </c>
    </row>
    <row r="33" spans="1:8" ht="12.75">
      <c r="A33" s="30">
        <f>ROW(C30)</f>
        <v>30</v>
      </c>
      <c r="B33" s="94">
        <v>21</v>
      </c>
      <c r="C33" s="95">
        <f>TIME(F33,G33,H33+(I33/1000))</f>
        <v>0.016481481481481482</v>
      </c>
      <c r="F33">
        <v>0</v>
      </c>
      <c r="G33">
        <v>23</v>
      </c>
      <c r="H33">
        <v>44</v>
      </c>
    </row>
    <row r="34" spans="1:9" ht="12.75">
      <c r="A34" s="30">
        <f>ROW(C31)</f>
        <v>31</v>
      </c>
      <c r="B34" s="94">
        <v>24</v>
      </c>
      <c r="C34" s="95">
        <f>TIME(F34,G34,H34+(I34/1000))</f>
        <v>0.016481493055555557</v>
      </c>
      <c r="F34">
        <v>0</v>
      </c>
      <c r="G34">
        <v>23</v>
      </c>
      <c r="H34">
        <v>44</v>
      </c>
      <c r="I34">
        <v>1</v>
      </c>
    </row>
    <row r="35" spans="1:8" ht="12.75">
      <c r="A35" s="30">
        <f>ROW(C32)</f>
        <v>32</v>
      </c>
      <c r="B35" s="94">
        <v>42</v>
      </c>
      <c r="C35" s="95">
        <f>TIME(F35,G35,H35+(I35/1000))</f>
        <v>0.01678240740740741</v>
      </c>
      <c r="F35">
        <v>0</v>
      </c>
      <c r="G35">
        <v>24</v>
      </c>
      <c r="H35">
        <v>10</v>
      </c>
    </row>
    <row r="36" spans="1:8" ht="12.75">
      <c r="A36" s="30">
        <f>ROW(C33)</f>
        <v>33</v>
      </c>
      <c r="B36" s="94">
        <v>30</v>
      </c>
      <c r="C36" s="95">
        <f>TIME(F36,G36,H36+(I36/1000))</f>
        <v>0.016921296296296295</v>
      </c>
      <c r="F36">
        <v>0</v>
      </c>
      <c r="G36">
        <v>24</v>
      </c>
      <c r="H36">
        <v>22</v>
      </c>
    </row>
    <row r="37" spans="1:8" ht="12.75">
      <c r="A37" s="30">
        <f>ROW(C34)</f>
        <v>34</v>
      </c>
      <c r="B37" s="94">
        <v>23</v>
      </c>
      <c r="C37" s="95">
        <f>TIME(F37,G37,H37+(I37/1000))</f>
        <v>0.01721064814814815</v>
      </c>
      <c r="F37">
        <v>0</v>
      </c>
      <c r="G37">
        <v>24</v>
      </c>
      <c r="H37">
        <v>47</v>
      </c>
    </row>
    <row r="38" spans="1:8" ht="12.75">
      <c r="A38" s="30">
        <f>ROW(C35)</f>
        <v>35</v>
      </c>
      <c r="B38" s="94">
        <v>31</v>
      </c>
      <c r="C38" s="95">
        <f>TIME(F38,G38,H38+(I38/1000))</f>
        <v>0.017569444444444443</v>
      </c>
      <c r="F38">
        <v>0</v>
      </c>
      <c r="G38">
        <v>25</v>
      </c>
      <c r="H38">
        <v>18</v>
      </c>
    </row>
    <row r="39" spans="1:8" ht="12.75">
      <c r="A39" s="30">
        <f>ROW(C36)</f>
        <v>36</v>
      </c>
      <c r="B39" s="94">
        <v>26</v>
      </c>
      <c r="C39" s="95">
        <f>TIME(F39,G39,H39+(I39/1000))</f>
        <v>0.01761574074074074</v>
      </c>
      <c r="F39">
        <v>0</v>
      </c>
      <c r="G39">
        <v>25</v>
      </c>
      <c r="H39">
        <v>22</v>
      </c>
    </row>
    <row r="40" spans="1:8" ht="12.75">
      <c r="A40" s="30">
        <f>ROW(C37)</f>
        <v>37</v>
      </c>
      <c r="B40" s="94">
        <v>9</v>
      </c>
      <c r="C40" s="95">
        <f>TIME(F40,G40,H40+(I40/1000))</f>
        <v>0.017627314814814814</v>
      </c>
      <c r="F40">
        <v>0</v>
      </c>
      <c r="G40">
        <v>25</v>
      </c>
      <c r="H40">
        <v>23</v>
      </c>
    </row>
    <row r="41" spans="1:8" ht="12.75">
      <c r="A41" s="30">
        <f>ROW(C38)</f>
        <v>38</v>
      </c>
      <c r="B41" s="94">
        <v>3</v>
      </c>
      <c r="C41" s="95">
        <f>TIME(F41,G41,H41+(I41/1000))</f>
        <v>0.017858796296296296</v>
      </c>
      <c r="F41">
        <v>0</v>
      </c>
      <c r="G41">
        <v>25</v>
      </c>
      <c r="H41">
        <v>43</v>
      </c>
    </row>
    <row r="42" spans="1:8" ht="12.75">
      <c r="A42" s="30">
        <f>ROW(C39)</f>
        <v>39</v>
      </c>
      <c r="B42" s="94">
        <v>6</v>
      </c>
      <c r="C42" s="95">
        <f>TIME(F42,G42,H42+(I42/1000))</f>
        <v>0.017916666666666668</v>
      </c>
      <c r="F42">
        <v>0</v>
      </c>
      <c r="G42">
        <v>25</v>
      </c>
      <c r="H42">
        <v>48</v>
      </c>
    </row>
    <row r="43" spans="1:8" ht="12.75">
      <c r="A43" s="30">
        <f>ROW(C40)</f>
        <v>40</v>
      </c>
      <c r="B43" s="94">
        <v>14</v>
      </c>
      <c r="C43" s="95">
        <f>TIME(F43,G43,H43+(I43/1000))</f>
        <v>0.017974537037037035</v>
      </c>
      <c r="F43">
        <v>0</v>
      </c>
      <c r="G43">
        <v>25</v>
      </c>
      <c r="H43">
        <v>53</v>
      </c>
    </row>
    <row r="44" spans="1:8" ht="12.75">
      <c r="A44" s="30">
        <f>ROW(C41)</f>
        <v>41</v>
      </c>
      <c r="B44" s="94">
        <v>49</v>
      </c>
      <c r="C44" s="95">
        <f>TIME(F44,G44,H44+(I44/1000))</f>
        <v>0.018229166666666668</v>
      </c>
      <c r="F44">
        <v>0</v>
      </c>
      <c r="G44">
        <v>26</v>
      </c>
      <c r="H44">
        <v>15</v>
      </c>
    </row>
    <row r="45" spans="1:8" ht="12.75">
      <c r="A45" s="30">
        <f>ROW(C42)</f>
        <v>42</v>
      </c>
      <c r="B45" s="94">
        <v>46</v>
      </c>
      <c r="C45" s="95">
        <f>TIME(F45,G45,H45+(I45/1000))</f>
        <v>0.018287037037037036</v>
      </c>
      <c r="F45">
        <v>0</v>
      </c>
      <c r="G45">
        <v>26</v>
      </c>
      <c r="H45">
        <v>20</v>
      </c>
    </row>
    <row r="46" spans="1:8" ht="12.75">
      <c r="A46" s="30">
        <f>ROW(C43)</f>
        <v>43</v>
      </c>
      <c r="B46" s="94">
        <v>39</v>
      </c>
      <c r="C46" s="95">
        <f>TIME(F46,G46,H46+(I46/1000))</f>
        <v>0.01832175925925926</v>
      </c>
      <c r="F46">
        <v>0</v>
      </c>
      <c r="G46">
        <v>26</v>
      </c>
      <c r="H46">
        <v>23</v>
      </c>
    </row>
    <row r="47" spans="1:8" ht="12.75">
      <c r="A47" s="30">
        <f>ROW(C44)</f>
        <v>44</v>
      </c>
      <c r="B47" s="94">
        <v>8</v>
      </c>
      <c r="C47" s="95">
        <f>TIME(F47,G47,H47+(I47/1000))</f>
        <v>0.01880787037037037</v>
      </c>
      <c r="F47">
        <v>0</v>
      </c>
      <c r="G47">
        <v>27</v>
      </c>
      <c r="H47">
        <v>5</v>
      </c>
    </row>
    <row r="48" spans="1:8" ht="12.75">
      <c r="A48" s="30">
        <f>ROW(C45)</f>
        <v>45</v>
      </c>
      <c r="B48" s="94">
        <v>17</v>
      </c>
      <c r="C48" s="95">
        <f>TIME(F48,G48,H48+(I48/1000))</f>
        <v>0.019004629629629628</v>
      </c>
      <c r="F48">
        <v>0</v>
      </c>
      <c r="G48">
        <v>27</v>
      </c>
      <c r="H48">
        <v>22</v>
      </c>
    </row>
    <row r="49" spans="1:8" ht="12.75">
      <c r="A49" s="30">
        <f>ROW(C46)</f>
        <v>46</v>
      </c>
      <c r="B49" s="94">
        <v>38</v>
      </c>
      <c r="C49" s="95">
        <f>TIME(F49,G49,H49+(I49/1000))</f>
        <v>0.019131944444444444</v>
      </c>
      <c r="F49">
        <v>0</v>
      </c>
      <c r="G49">
        <v>27</v>
      </c>
      <c r="H49">
        <v>33</v>
      </c>
    </row>
    <row r="50" spans="1:8" ht="12.75">
      <c r="A50" s="30">
        <f>ROW(C47)</f>
        <v>47</v>
      </c>
      <c r="B50" s="94">
        <v>16</v>
      </c>
      <c r="C50" s="95">
        <f>TIME(F50,G50,H50+(I50/1000))</f>
        <v>0.02013888888888889</v>
      </c>
      <c r="F50">
        <v>0</v>
      </c>
      <c r="G50">
        <v>29</v>
      </c>
      <c r="H50">
        <v>0</v>
      </c>
    </row>
    <row r="51" spans="1:8" ht="12.75">
      <c r="A51" s="30">
        <f>ROW(C48)</f>
        <v>48</v>
      </c>
      <c r="B51" s="94">
        <v>22</v>
      </c>
      <c r="C51" s="95">
        <f>TIME(F51,G51,H51+(I51/1000))</f>
        <v>0.020844907407407406</v>
      </c>
      <c r="F51">
        <v>0</v>
      </c>
      <c r="G51">
        <v>30</v>
      </c>
      <c r="H51">
        <v>1</v>
      </c>
    </row>
    <row r="52" spans="1:8" ht="12.75">
      <c r="A52" s="30">
        <f>ROW(C49)</f>
        <v>49</v>
      </c>
      <c r="B52" s="94">
        <v>48</v>
      </c>
      <c r="C52" s="95">
        <f>TIME(F52,G52,H52+(I52/1000))</f>
        <v>0.02267361111111111</v>
      </c>
      <c r="F52">
        <v>0</v>
      </c>
      <c r="G52">
        <v>32</v>
      </c>
      <c r="H52">
        <v>39</v>
      </c>
    </row>
    <row r="53" spans="1:9" ht="12.75">
      <c r="A53" s="30">
        <f>ROW(C50)</f>
        <v>50</v>
      </c>
      <c r="B53" s="94">
        <v>47</v>
      </c>
      <c r="C53" s="95">
        <f>TIME(F53,G53,H53+(I53/1000))</f>
        <v>0.022673622685185184</v>
      </c>
      <c r="F53">
        <v>0</v>
      </c>
      <c r="G53">
        <v>32</v>
      </c>
      <c r="H53">
        <v>39</v>
      </c>
      <c r="I53">
        <v>1</v>
      </c>
    </row>
    <row r="54" spans="1:8" ht="12.75">
      <c r="A54" s="30">
        <f>ROW(C51)</f>
        <v>51</v>
      </c>
      <c r="B54" s="94">
        <v>20</v>
      </c>
      <c r="C54" s="95">
        <f>TIME(F54,G54,H54+(I54/1000))</f>
        <v>0.022824074074074073</v>
      </c>
      <c r="F54">
        <v>0</v>
      </c>
      <c r="G54">
        <v>32</v>
      </c>
      <c r="H54">
        <v>52</v>
      </c>
    </row>
    <row r="55" spans="1:8" ht="12.75">
      <c r="A55" s="30">
        <f>ROW(C52)</f>
        <v>52</v>
      </c>
      <c r="B55" s="94"/>
      <c r="C55" s="95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30">
        <f>ROW(C53)</f>
        <v>53</v>
      </c>
      <c r="B56" s="94"/>
      <c r="C56" s="95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30">
        <f>ROW(C54)</f>
        <v>54</v>
      </c>
      <c r="B57" s="94"/>
      <c r="C57" s="95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30">
        <f>ROW(C55)</f>
        <v>55</v>
      </c>
      <c r="B58" s="94"/>
      <c r="C58" s="95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30">
        <f>ROW(C56)</f>
        <v>56</v>
      </c>
      <c r="B59" s="94"/>
      <c r="C59" s="95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30">
        <f>ROW(C57)</f>
        <v>57</v>
      </c>
      <c r="B60" s="94"/>
      <c r="C60" s="95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30">
        <f>ROW(C58)</f>
        <v>58</v>
      </c>
      <c r="B61" s="94"/>
      <c r="C61" s="95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30">
        <f>ROW(C59)</f>
        <v>59</v>
      </c>
      <c r="B62" s="94"/>
      <c r="C62" s="95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30">
        <f>ROW(C60)</f>
        <v>60</v>
      </c>
      <c r="B63" s="94"/>
      <c r="C63" s="95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30">
        <f>ROW(C61)</f>
        <v>61</v>
      </c>
      <c r="B64" s="94"/>
      <c r="C64" s="95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30">
        <f>ROW(C62)</f>
        <v>62</v>
      </c>
      <c r="B65" s="94"/>
      <c r="C65" s="95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30">
        <f>ROW(C63)</f>
        <v>63</v>
      </c>
      <c r="B66" s="94"/>
      <c r="C66" s="95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30">
        <f>ROW(C64)</f>
        <v>64</v>
      </c>
      <c r="B67" s="94"/>
      <c r="C67" s="95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30">
        <f>ROW(C65)</f>
        <v>65</v>
      </c>
      <c r="B68" s="94"/>
      <c r="C68" s="95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30">
        <f>ROW(C66)</f>
        <v>66</v>
      </c>
      <c r="B69" s="94"/>
      <c r="C69" s="95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30">
        <f>ROW(C67)</f>
        <v>67</v>
      </c>
      <c r="B70" s="94"/>
      <c r="C70" s="95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30">
        <f>ROW(C68)</f>
        <v>68</v>
      </c>
      <c r="B71" s="94"/>
      <c r="C71" s="95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30">
        <f>ROW(C69)</f>
        <v>69</v>
      </c>
      <c r="B72" s="94"/>
      <c r="C72" s="95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30">
        <f>ROW(C70)</f>
        <v>70</v>
      </c>
      <c r="B73" s="94"/>
      <c r="C73" s="95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30">
        <f>ROW(C71)</f>
        <v>71</v>
      </c>
      <c r="B74" s="94"/>
      <c r="C74" s="95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30">
        <f>ROW(C72)</f>
        <v>72</v>
      </c>
      <c r="B75" s="94"/>
      <c r="C75" s="95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30">
        <f>ROW(C73)</f>
        <v>73</v>
      </c>
      <c r="B76" s="94"/>
      <c r="C76" s="95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30">
        <f>ROW(C74)</f>
        <v>74</v>
      </c>
      <c r="B77" s="94"/>
      <c r="C77" s="95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30">
        <f>ROW(C75)</f>
        <v>75</v>
      </c>
      <c r="B78" s="94"/>
      <c r="C78" s="95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Normal="90" zoomScaleSheetLayoutView="100" workbookViewId="0" topLeftCell="A1">
      <selection activeCell="C15" sqref="C15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96" t="s">
        <v>709</v>
      </c>
      <c r="B1" s="97"/>
      <c r="C1" s="97"/>
    </row>
    <row r="2" spans="1:3" ht="12.75">
      <c r="A2" s="98" t="s">
        <v>710</v>
      </c>
      <c r="B2" s="99" t="s">
        <v>711</v>
      </c>
      <c r="C2" s="100" t="s">
        <v>712</v>
      </c>
    </row>
    <row r="3" spans="1:3" ht="12.75">
      <c r="A3" s="98" t="s">
        <v>713</v>
      </c>
      <c r="B3" s="99" t="s">
        <v>714</v>
      </c>
      <c r="C3" s="100" t="s">
        <v>715</v>
      </c>
    </row>
    <row r="4" spans="1:3" ht="12.75">
      <c r="A4" s="98" t="s">
        <v>716</v>
      </c>
      <c r="B4" s="99" t="s">
        <v>717</v>
      </c>
      <c r="C4" s="100" t="s">
        <v>376</v>
      </c>
    </row>
    <row r="5" spans="1:3" ht="12.75">
      <c r="A5" s="98" t="s">
        <v>718</v>
      </c>
      <c r="B5" s="99" t="s">
        <v>719</v>
      </c>
      <c r="C5" s="100" t="s">
        <v>720</v>
      </c>
    </row>
    <row r="6" spans="1:3" ht="12.75">
      <c r="A6" s="98" t="s">
        <v>721</v>
      </c>
      <c r="B6" s="99" t="s">
        <v>722</v>
      </c>
      <c r="C6" s="100" t="s">
        <v>524</v>
      </c>
    </row>
    <row r="7" spans="1:3" ht="12.75">
      <c r="A7" s="98" t="s">
        <v>723</v>
      </c>
      <c r="B7" s="99" t="s">
        <v>724</v>
      </c>
      <c r="C7" s="100" t="s">
        <v>590</v>
      </c>
    </row>
    <row r="9" spans="1:3" ht="12.75">
      <c r="A9" s="96" t="s">
        <v>725</v>
      </c>
      <c r="B9" s="101"/>
      <c r="C9" s="97"/>
    </row>
    <row r="10" spans="1:3" ht="12.75">
      <c r="A10" s="98" t="s">
        <v>710</v>
      </c>
      <c r="B10" s="99" t="s">
        <v>711</v>
      </c>
      <c r="C10" s="100" t="s">
        <v>712</v>
      </c>
    </row>
    <row r="11" spans="1:3" ht="12.75">
      <c r="A11" s="98" t="s">
        <v>713</v>
      </c>
      <c r="B11" s="99" t="s">
        <v>714</v>
      </c>
      <c r="C11" s="100" t="s">
        <v>715</v>
      </c>
    </row>
    <row r="12" spans="1:3" ht="12.75">
      <c r="A12" s="98" t="s">
        <v>716</v>
      </c>
      <c r="B12" s="99" t="s">
        <v>717</v>
      </c>
      <c r="C12" s="100" t="s">
        <v>376</v>
      </c>
    </row>
    <row r="13" spans="1:3" ht="12.75">
      <c r="A13" s="98" t="s">
        <v>718</v>
      </c>
      <c r="B13" s="99" t="s">
        <v>719</v>
      </c>
      <c r="C13" s="100" t="s">
        <v>720</v>
      </c>
    </row>
    <row r="14" spans="1:3" ht="12.75">
      <c r="A14" s="98" t="s">
        <v>721</v>
      </c>
      <c r="B14" s="99" t="s">
        <v>722</v>
      </c>
      <c r="C14" s="100" t="s">
        <v>524</v>
      </c>
    </row>
    <row r="15" spans="1:3" ht="12.75">
      <c r="A15" s="98" t="s">
        <v>723</v>
      </c>
      <c r="B15" s="99" t="s">
        <v>724</v>
      </c>
      <c r="C15" s="100" t="s">
        <v>590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25">
      <selection activeCell="B68" sqref="B68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02" t="str">
        <f>'Kat.'!A1</f>
        <v>Rozsah kategorií 2014 závod</v>
      </c>
      <c r="B1" s="67"/>
      <c r="C1" s="67"/>
    </row>
    <row r="2" spans="1:3" ht="12.75">
      <c r="A2" s="103" t="str">
        <f>'Kat.'!A2</f>
        <v>Muži do 39:</v>
      </c>
      <c r="B2" s="103" t="str">
        <f>'Kat.'!B2</f>
        <v>(RN 1975 a mladší)</v>
      </c>
      <c r="C2" s="103" t="str">
        <f>'Kat.'!C2</f>
        <v>MA</v>
      </c>
    </row>
    <row r="3" spans="1:2" ht="12.75">
      <c r="A3">
        <v>2013</v>
      </c>
      <c r="B3" t="s">
        <v>712</v>
      </c>
    </row>
    <row r="4" spans="1:2" ht="12.75">
      <c r="A4">
        <v>2012</v>
      </c>
      <c r="B4" t="s">
        <v>712</v>
      </c>
    </row>
    <row r="5" spans="1:2" ht="12.75">
      <c r="A5">
        <v>2011</v>
      </c>
      <c r="B5" t="s">
        <v>712</v>
      </c>
    </row>
    <row r="6" spans="1:2" ht="12.75">
      <c r="A6">
        <v>2010</v>
      </c>
      <c r="B6" t="s">
        <v>712</v>
      </c>
    </row>
    <row r="7" spans="1:2" ht="12.75">
      <c r="A7">
        <v>2009</v>
      </c>
      <c r="B7" t="s">
        <v>712</v>
      </c>
    </row>
    <row r="8" spans="1:2" ht="12.75">
      <c r="A8">
        <v>2008</v>
      </c>
      <c r="B8" t="s">
        <v>712</v>
      </c>
    </row>
    <row r="9" spans="1:2" ht="12.75">
      <c r="A9">
        <v>2007</v>
      </c>
      <c r="B9" t="s">
        <v>712</v>
      </c>
    </row>
    <row r="10" spans="1:2" ht="12.75">
      <c r="A10">
        <v>2006</v>
      </c>
      <c r="B10" t="s">
        <v>712</v>
      </c>
    </row>
    <row r="11" spans="1:2" ht="12.75">
      <c r="A11">
        <v>2005</v>
      </c>
      <c r="B11" t="s">
        <v>712</v>
      </c>
    </row>
    <row r="12" spans="1:2" ht="12.75">
      <c r="A12">
        <v>2004</v>
      </c>
      <c r="B12" t="s">
        <v>712</v>
      </c>
    </row>
    <row r="13" spans="1:2" ht="12.75">
      <c r="A13">
        <v>2003</v>
      </c>
      <c r="B13" t="s">
        <v>712</v>
      </c>
    </row>
    <row r="14" spans="1:2" ht="12.75">
      <c r="A14">
        <v>2002</v>
      </c>
      <c r="B14" t="s">
        <v>712</v>
      </c>
    </row>
    <row r="15" spans="1:2" ht="12.75">
      <c r="A15">
        <v>2001</v>
      </c>
      <c r="B15" t="s">
        <v>712</v>
      </c>
    </row>
    <row r="16" spans="1:2" ht="12.75">
      <c r="A16">
        <v>2000</v>
      </c>
      <c r="B16" t="s">
        <v>712</v>
      </c>
    </row>
    <row r="17" spans="1:2" ht="12.75">
      <c r="A17">
        <v>1999</v>
      </c>
      <c r="B17" t="s">
        <v>712</v>
      </c>
    </row>
    <row r="18" spans="1:2" ht="12.75">
      <c r="A18">
        <v>1998</v>
      </c>
      <c r="B18" t="s">
        <v>712</v>
      </c>
    </row>
    <row r="19" spans="1:2" ht="12.75">
      <c r="A19">
        <v>1997</v>
      </c>
      <c r="B19" t="s">
        <v>712</v>
      </c>
    </row>
    <row r="20" spans="1:2" ht="12.75">
      <c r="A20">
        <v>1996</v>
      </c>
      <c r="B20" t="s">
        <v>712</v>
      </c>
    </row>
    <row r="21" spans="1:2" ht="12.75">
      <c r="A21">
        <v>1995</v>
      </c>
      <c r="B21" t="s">
        <v>712</v>
      </c>
    </row>
    <row r="22" spans="1:2" ht="12.75">
      <c r="A22">
        <v>1994</v>
      </c>
      <c r="B22" t="s">
        <v>712</v>
      </c>
    </row>
    <row r="23" spans="1:2" ht="12.75">
      <c r="A23">
        <v>1993</v>
      </c>
      <c r="B23" t="s">
        <v>712</v>
      </c>
    </row>
    <row r="24" spans="1:2" ht="12.75">
      <c r="A24">
        <v>1992</v>
      </c>
      <c r="B24" t="s">
        <v>712</v>
      </c>
    </row>
    <row r="25" spans="1:2" ht="12.75">
      <c r="A25">
        <v>1991</v>
      </c>
      <c r="B25" t="s">
        <v>712</v>
      </c>
    </row>
    <row r="26" spans="1:2" ht="12.75">
      <c r="A26">
        <v>1990</v>
      </c>
      <c r="B26" t="s">
        <v>712</v>
      </c>
    </row>
    <row r="27" spans="1:2" ht="12.75">
      <c r="A27">
        <v>1989</v>
      </c>
      <c r="B27" t="s">
        <v>712</v>
      </c>
    </row>
    <row r="28" spans="1:2" ht="12.75">
      <c r="A28">
        <v>1988</v>
      </c>
      <c r="B28" t="s">
        <v>712</v>
      </c>
    </row>
    <row r="29" spans="1:2" ht="12.75">
      <c r="A29">
        <v>1987</v>
      </c>
      <c r="B29" t="s">
        <v>712</v>
      </c>
    </row>
    <row r="30" spans="1:2" ht="12.75">
      <c r="A30">
        <v>1986</v>
      </c>
      <c r="B30" t="s">
        <v>712</v>
      </c>
    </row>
    <row r="31" spans="1:2" ht="12.75">
      <c r="A31">
        <v>1985</v>
      </c>
      <c r="B31" t="s">
        <v>712</v>
      </c>
    </row>
    <row r="32" spans="1:2" ht="12.75">
      <c r="A32">
        <v>1984</v>
      </c>
      <c r="B32" t="s">
        <v>712</v>
      </c>
    </row>
    <row r="33" spans="1:2" ht="12.75">
      <c r="A33">
        <v>1983</v>
      </c>
      <c r="B33" t="s">
        <v>712</v>
      </c>
    </row>
    <row r="34" spans="1:2" ht="12.75">
      <c r="A34">
        <v>1982</v>
      </c>
      <c r="B34" t="s">
        <v>712</v>
      </c>
    </row>
    <row r="35" spans="1:2" ht="12.75">
      <c r="A35">
        <v>1981</v>
      </c>
      <c r="B35" t="s">
        <v>712</v>
      </c>
    </row>
    <row r="36" spans="1:2" ht="12.75">
      <c r="A36">
        <v>1980</v>
      </c>
      <c r="B36" t="s">
        <v>712</v>
      </c>
    </row>
    <row r="37" spans="1:2" ht="12.75">
      <c r="A37">
        <v>1979</v>
      </c>
      <c r="B37" t="s">
        <v>712</v>
      </c>
    </row>
    <row r="38" spans="1:2" ht="12.75">
      <c r="A38">
        <v>1978</v>
      </c>
      <c r="B38" t="s">
        <v>712</v>
      </c>
    </row>
    <row r="39" spans="1:2" ht="12.75">
      <c r="A39">
        <v>1977</v>
      </c>
      <c r="B39" t="s">
        <v>712</v>
      </c>
    </row>
    <row r="40" spans="1:2" ht="12.75">
      <c r="A40">
        <v>1976</v>
      </c>
      <c r="B40" t="s">
        <v>712</v>
      </c>
    </row>
    <row r="41" spans="1:2" ht="12.75">
      <c r="A41">
        <v>1975</v>
      </c>
      <c r="B41" t="s">
        <v>712</v>
      </c>
    </row>
    <row r="42" spans="1:3" ht="12.75">
      <c r="A42" s="103" t="str">
        <f>'Kat.'!A3</f>
        <v>Muži 40 – 49:</v>
      </c>
      <c r="B42" s="103" t="str">
        <f>'Kat.'!B3</f>
        <v>(RN 1974 – 1965)</v>
      </c>
      <c r="C42" s="103" t="str">
        <f>'Kat.'!C3</f>
        <v>MB</v>
      </c>
    </row>
    <row r="43" spans="1:2" ht="12.75">
      <c r="A43">
        <v>1974</v>
      </c>
      <c r="B43" t="s">
        <v>715</v>
      </c>
    </row>
    <row r="44" spans="1:2" ht="12.75">
      <c r="A44">
        <v>1973</v>
      </c>
      <c r="B44" t="s">
        <v>715</v>
      </c>
    </row>
    <row r="45" spans="1:2" ht="12.75">
      <c r="A45">
        <v>1972</v>
      </c>
      <c r="B45" t="s">
        <v>715</v>
      </c>
    </row>
    <row r="46" spans="1:2" ht="12.75">
      <c r="A46">
        <v>1971</v>
      </c>
      <c r="B46" t="s">
        <v>715</v>
      </c>
    </row>
    <row r="47" spans="1:2" ht="12.75">
      <c r="A47">
        <v>1970</v>
      </c>
      <c r="B47" t="s">
        <v>715</v>
      </c>
    </row>
    <row r="48" spans="1:2" ht="12.75">
      <c r="A48">
        <v>1969</v>
      </c>
      <c r="B48" t="s">
        <v>715</v>
      </c>
    </row>
    <row r="49" spans="1:2" ht="12.75">
      <c r="A49">
        <v>1968</v>
      </c>
      <c r="B49" t="s">
        <v>715</v>
      </c>
    </row>
    <row r="50" spans="1:2" ht="12.75">
      <c r="A50">
        <v>1967</v>
      </c>
      <c r="B50" t="s">
        <v>715</v>
      </c>
    </row>
    <row r="51" spans="1:2" ht="12.75">
      <c r="A51">
        <v>1966</v>
      </c>
      <c r="B51" t="s">
        <v>715</v>
      </c>
    </row>
    <row r="52" spans="1:2" ht="12.75">
      <c r="A52">
        <v>1965</v>
      </c>
      <c r="B52" t="s">
        <v>715</v>
      </c>
    </row>
    <row r="53" spans="1:3" ht="12.75">
      <c r="A53" s="103" t="str">
        <f>'Kat.'!A4</f>
        <v>Muži 50 – 59:</v>
      </c>
      <c r="B53" s="103" t="str">
        <f>'Kat.'!B4</f>
        <v>(RN 1964 – 1955)</v>
      </c>
      <c r="C53" s="103" t="str">
        <f>'Kat.'!C4</f>
        <v>MC</v>
      </c>
    </row>
    <row r="54" spans="1:2" ht="12.75">
      <c r="A54">
        <v>1964</v>
      </c>
      <c r="B54" t="s">
        <v>376</v>
      </c>
    </row>
    <row r="55" spans="1:2" ht="12.75">
      <c r="A55">
        <v>1963</v>
      </c>
      <c r="B55" t="s">
        <v>376</v>
      </c>
    </row>
    <row r="56" spans="1:2" ht="12.75">
      <c r="A56">
        <v>1962</v>
      </c>
      <c r="B56" t="s">
        <v>376</v>
      </c>
    </row>
    <row r="57" spans="1:2" ht="12.75">
      <c r="A57">
        <v>1961</v>
      </c>
      <c r="B57" t="s">
        <v>376</v>
      </c>
    </row>
    <row r="58" spans="1:2" ht="12.75">
      <c r="A58">
        <v>1960</v>
      </c>
      <c r="B58" t="s">
        <v>376</v>
      </c>
    </row>
    <row r="59" spans="1:2" ht="12.75">
      <c r="A59" s="1">
        <v>1959</v>
      </c>
      <c r="B59" t="s">
        <v>376</v>
      </c>
    </row>
    <row r="60" spans="1:2" ht="12.75">
      <c r="A60" s="1">
        <v>1958</v>
      </c>
      <c r="B60" t="s">
        <v>376</v>
      </c>
    </row>
    <row r="61" spans="1:2" ht="12.75">
      <c r="A61" s="1">
        <v>1957</v>
      </c>
      <c r="B61" t="s">
        <v>376</v>
      </c>
    </row>
    <row r="62" spans="1:2" ht="12.75">
      <c r="A62" s="1">
        <v>1956</v>
      </c>
      <c r="B62" t="s">
        <v>376</v>
      </c>
    </row>
    <row r="63" spans="1:2" ht="12.75">
      <c r="A63" s="1">
        <v>1955</v>
      </c>
      <c r="B63" t="s">
        <v>376</v>
      </c>
    </row>
    <row r="64" spans="1:3" ht="12.75">
      <c r="A64" s="103" t="str">
        <f>'Kat.'!A5</f>
        <v>Muži nad 60: </v>
      </c>
      <c r="B64" s="103" t="str">
        <f>'Kat.'!B5</f>
        <v>(RN 1954 a méně)</v>
      </c>
      <c r="C64" s="103" t="str">
        <f>'Kat.'!C5</f>
        <v>MD</v>
      </c>
    </row>
    <row r="65" spans="1:2" ht="12.75">
      <c r="A65" s="1">
        <v>1954</v>
      </c>
      <c r="B65" t="s">
        <v>720</v>
      </c>
    </row>
    <row r="66" spans="1:2" ht="12.75">
      <c r="A66" s="1">
        <v>1953</v>
      </c>
      <c r="B66" t="s">
        <v>720</v>
      </c>
    </row>
    <row r="67" spans="1:2" ht="12.75">
      <c r="A67" s="1">
        <v>1952</v>
      </c>
      <c r="B67" t="s">
        <v>720</v>
      </c>
    </row>
    <row r="68" spans="1:2" ht="12.75">
      <c r="A68" s="1">
        <v>1951</v>
      </c>
      <c r="B68" t="s">
        <v>720</v>
      </c>
    </row>
    <row r="69" spans="1:2" ht="12.75">
      <c r="A69" s="1">
        <v>1950</v>
      </c>
      <c r="B69" t="s">
        <v>720</v>
      </c>
    </row>
    <row r="70" spans="1:2" ht="12.75">
      <c r="A70" s="1">
        <v>1949</v>
      </c>
      <c r="B70" t="s">
        <v>720</v>
      </c>
    </row>
    <row r="71" spans="1:2" ht="12.75">
      <c r="A71" s="1">
        <v>1948</v>
      </c>
      <c r="B71" t="s">
        <v>720</v>
      </c>
    </row>
    <row r="72" spans="1:2" ht="12.75">
      <c r="A72" s="1">
        <v>1947</v>
      </c>
      <c r="B72" t="s">
        <v>720</v>
      </c>
    </row>
    <row r="73" spans="1:2" ht="12.75">
      <c r="A73" s="1">
        <v>1946</v>
      </c>
      <c r="B73" t="s">
        <v>720</v>
      </c>
    </row>
    <row r="74" spans="1:2" ht="12.75">
      <c r="A74" s="1">
        <v>1945</v>
      </c>
      <c r="B74" t="s">
        <v>720</v>
      </c>
    </row>
    <row r="75" spans="1:2" ht="12.75">
      <c r="A75" s="1">
        <v>1944</v>
      </c>
      <c r="B75" t="s">
        <v>720</v>
      </c>
    </row>
    <row r="76" spans="1:2" ht="12.75">
      <c r="A76" s="1">
        <v>1943</v>
      </c>
      <c r="B76" t="s">
        <v>720</v>
      </c>
    </row>
    <row r="77" spans="1:2" ht="12.75">
      <c r="A77" s="1">
        <v>1942</v>
      </c>
      <c r="B77" t="s">
        <v>720</v>
      </c>
    </row>
    <row r="78" spans="1:2" ht="12.75">
      <c r="A78" s="1">
        <v>1941</v>
      </c>
      <c r="B78" t="s">
        <v>720</v>
      </c>
    </row>
    <row r="79" spans="1:2" ht="12.75">
      <c r="A79" s="1">
        <v>1940</v>
      </c>
      <c r="B79" t="s">
        <v>720</v>
      </c>
    </row>
    <row r="80" spans="1:2" ht="12.75">
      <c r="A80" s="1">
        <v>1939</v>
      </c>
      <c r="B80" t="s">
        <v>720</v>
      </c>
    </row>
    <row r="81" spans="1:2" ht="12.75">
      <c r="A81" s="1">
        <v>1938</v>
      </c>
      <c r="B81" t="s">
        <v>720</v>
      </c>
    </row>
    <row r="82" spans="1:2" ht="12.75">
      <c r="A82" s="1">
        <v>1937</v>
      </c>
      <c r="B82" t="s">
        <v>720</v>
      </c>
    </row>
    <row r="83" spans="1:2" ht="12.75">
      <c r="A83" s="1">
        <v>1936</v>
      </c>
      <c r="B83" t="s">
        <v>720</v>
      </c>
    </row>
    <row r="84" spans="1:2" ht="12.75">
      <c r="A84" s="1">
        <v>1935</v>
      </c>
      <c r="B84" t="s">
        <v>720</v>
      </c>
    </row>
    <row r="85" spans="1:2" ht="12.75">
      <c r="A85" s="1">
        <v>1934</v>
      </c>
      <c r="B85" t="s">
        <v>720</v>
      </c>
    </row>
    <row r="86" spans="1:2" ht="12.75">
      <c r="A86" s="1">
        <v>1933</v>
      </c>
      <c r="B86" t="s">
        <v>720</v>
      </c>
    </row>
    <row r="87" spans="1:2" ht="12.75">
      <c r="A87" s="1">
        <v>1932</v>
      </c>
      <c r="B87" t="s">
        <v>720</v>
      </c>
    </row>
    <row r="88" spans="1:2" ht="12.75">
      <c r="A88" s="1">
        <v>1931</v>
      </c>
      <c r="B88" t="s">
        <v>720</v>
      </c>
    </row>
    <row r="89" spans="1:2" ht="12.75">
      <c r="A89" s="1">
        <v>1930</v>
      </c>
      <c r="B89" t="s">
        <v>720</v>
      </c>
    </row>
    <row r="90" spans="1:2" ht="12.75">
      <c r="A90" s="1">
        <v>1929</v>
      </c>
      <c r="B90" t="s">
        <v>720</v>
      </c>
    </row>
    <row r="91" spans="1:2" ht="12.75">
      <c r="A91" s="1">
        <v>1928</v>
      </c>
      <c r="B91" t="s">
        <v>720</v>
      </c>
    </row>
    <row r="92" spans="1:2" ht="12.75">
      <c r="A92" s="1">
        <v>1927</v>
      </c>
      <c r="B92" t="s">
        <v>720</v>
      </c>
    </row>
    <row r="93" spans="1:2" ht="12.75">
      <c r="A93" s="1">
        <v>1926</v>
      </c>
      <c r="B93" t="s">
        <v>720</v>
      </c>
    </row>
    <row r="94" spans="1:2" ht="12.75">
      <c r="A94" s="1">
        <v>1925</v>
      </c>
      <c r="B94" t="s">
        <v>720</v>
      </c>
    </row>
    <row r="95" spans="1:2" ht="12.75">
      <c r="A95" s="1">
        <v>1924</v>
      </c>
      <c r="B95" t="s">
        <v>720</v>
      </c>
    </row>
    <row r="96" spans="1:2" ht="12.75">
      <c r="A96" s="1">
        <v>1923</v>
      </c>
      <c r="B96" t="s">
        <v>720</v>
      </c>
    </row>
    <row r="97" spans="1:2" ht="12.75">
      <c r="A97" s="1">
        <v>1922</v>
      </c>
      <c r="B97" t="s">
        <v>720</v>
      </c>
    </row>
    <row r="98" spans="1:2" ht="12.75">
      <c r="A98" s="1">
        <v>1921</v>
      </c>
      <c r="B98" t="s">
        <v>720</v>
      </c>
    </row>
    <row r="99" spans="1:2" ht="12.75">
      <c r="A99" s="1">
        <v>1920</v>
      </c>
      <c r="B99" t="s">
        <v>720</v>
      </c>
    </row>
    <row r="100" spans="1:2" ht="12.75">
      <c r="A100" s="1">
        <v>1919</v>
      </c>
      <c r="B100" t="s">
        <v>720</v>
      </c>
    </row>
    <row r="101" spans="1:2" ht="12.75">
      <c r="A101" s="1">
        <v>1918</v>
      </c>
      <c r="B101" t="s">
        <v>720</v>
      </c>
    </row>
    <row r="102" spans="1:2" ht="12.75">
      <c r="A102" s="1">
        <v>1917</v>
      </c>
      <c r="B102" t="s">
        <v>720</v>
      </c>
    </row>
    <row r="103" spans="1:2" ht="12.75">
      <c r="A103" s="1">
        <v>1916</v>
      </c>
      <c r="B103" t="s">
        <v>720</v>
      </c>
    </row>
    <row r="104" spans="1:2" ht="12.75">
      <c r="A104" s="1">
        <v>1915</v>
      </c>
      <c r="B104" t="s">
        <v>720</v>
      </c>
    </row>
    <row r="105" spans="1:2" ht="12.75">
      <c r="A105" s="1">
        <v>1914</v>
      </c>
      <c r="B105" t="s">
        <v>720</v>
      </c>
    </row>
    <row r="106" spans="1:2" ht="12.75">
      <c r="A106" s="1">
        <v>1913</v>
      </c>
      <c r="B106" t="s">
        <v>720</v>
      </c>
    </row>
    <row r="107" spans="1:2" ht="12.75">
      <c r="A107" s="1">
        <v>1912</v>
      </c>
      <c r="B107" t="s">
        <v>720</v>
      </c>
    </row>
    <row r="108" spans="1:2" ht="12.75">
      <c r="A108" s="1">
        <v>1911</v>
      </c>
      <c r="B108" t="s">
        <v>720</v>
      </c>
    </row>
    <row r="109" spans="1:2" ht="12.75">
      <c r="A109" s="1">
        <v>1910</v>
      </c>
      <c r="B109" t="s">
        <v>720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40">
      <selection activeCell="B44" sqref="B44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02" t="str">
        <f>'RN HZM'!A1</f>
        <v>Rozsah kategorií 2014 závod</v>
      </c>
      <c r="B1" s="67"/>
    </row>
    <row r="2" spans="1:3" ht="12.75">
      <c r="A2" s="103" t="str">
        <f>'Kat.'!A6</f>
        <v>Ženy do 34</v>
      </c>
      <c r="B2" s="103" t="str">
        <f>'Kat.'!B6</f>
        <v>(RN 1980 a mladší)</v>
      </c>
      <c r="C2" s="103" t="str">
        <f>'Kat.'!C6</f>
        <v>ŽA</v>
      </c>
    </row>
    <row r="3" spans="1:2" ht="12.75">
      <c r="A3">
        <v>2013</v>
      </c>
      <c r="B3" t="s">
        <v>524</v>
      </c>
    </row>
    <row r="4" spans="1:2" ht="12.75">
      <c r="A4">
        <v>2012</v>
      </c>
      <c r="B4" t="s">
        <v>524</v>
      </c>
    </row>
    <row r="5" spans="1:2" ht="12.75">
      <c r="A5">
        <v>2011</v>
      </c>
      <c r="B5" t="s">
        <v>524</v>
      </c>
    </row>
    <row r="6" spans="1:2" ht="12.75">
      <c r="A6">
        <v>2010</v>
      </c>
      <c r="B6" t="s">
        <v>524</v>
      </c>
    </row>
    <row r="7" spans="1:2" ht="12.75">
      <c r="A7">
        <v>2009</v>
      </c>
      <c r="B7" t="s">
        <v>524</v>
      </c>
    </row>
    <row r="8" spans="1:2" ht="12.75">
      <c r="A8">
        <v>2008</v>
      </c>
      <c r="B8" t="s">
        <v>524</v>
      </c>
    </row>
    <row r="9" spans="1:2" ht="12.75">
      <c r="A9">
        <v>2007</v>
      </c>
      <c r="B9" t="s">
        <v>524</v>
      </c>
    </row>
    <row r="10" spans="1:2" ht="12.75">
      <c r="A10">
        <v>2006</v>
      </c>
      <c r="B10" t="s">
        <v>524</v>
      </c>
    </row>
    <row r="11" spans="1:2" ht="12.75">
      <c r="A11">
        <v>2005</v>
      </c>
      <c r="B11" t="s">
        <v>524</v>
      </c>
    </row>
    <row r="12" spans="1:2" ht="12.75">
      <c r="A12">
        <v>2004</v>
      </c>
      <c r="B12" t="s">
        <v>524</v>
      </c>
    </row>
    <row r="13" spans="1:2" ht="12.75">
      <c r="A13">
        <v>2003</v>
      </c>
      <c r="B13" t="s">
        <v>524</v>
      </c>
    </row>
    <row r="14" spans="1:2" ht="12.75">
      <c r="A14">
        <v>2002</v>
      </c>
      <c r="B14" t="s">
        <v>524</v>
      </c>
    </row>
    <row r="15" spans="1:2" ht="12.75">
      <c r="A15">
        <v>2001</v>
      </c>
      <c r="B15" t="s">
        <v>524</v>
      </c>
    </row>
    <row r="16" spans="1:2" ht="12.75">
      <c r="A16">
        <v>2000</v>
      </c>
      <c r="B16" t="s">
        <v>524</v>
      </c>
    </row>
    <row r="17" spans="1:2" ht="12.75">
      <c r="A17">
        <v>1999</v>
      </c>
      <c r="B17" t="s">
        <v>524</v>
      </c>
    </row>
    <row r="18" spans="1:2" ht="12.75">
      <c r="A18">
        <v>1998</v>
      </c>
      <c r="B18" t="s">
        <v>524</v>
      </c>
    </row>
    <row r="19" spans="1:2" ht="12.75">
      <c r="A19">
        <v>1997</v>
      </c>
      <c r="B19" t="s">
        <v>524</v>
      </c>
    </row>
    <row r="20" spans="1:2" ht="12.75">
      <c r="A20">
        <v>1996</v>
      </c>
      <c r="B20" t="s">
        <v>524</v>
      </c>
    </row>
    <row r="21" spans="1:2" ht="12.75">
      <c r="A21">
        <v>1995</v>
      </c>
      <c r="B21" t="s">
        <v>524</v>
      </c>
    </row>
    <row r="22" spans="1:2" ht="12.75">
      <c r="A22">
        <v>1994</v>
      </c>
      <c r="B22" t="s">
        <v>524</v>
      </c>
    </row>
    <row r="23" spans="1:2" ht="12.75">
      <c r="A23">
        <v>1993</v>
      </c>
      <c r="B23" t="s">
        <v>524</v>
      </c>
    </row>
    <row r="24" spans="1:2" ht="12.75">
      <c r="A24">
        <v>1992</v>
      </c>
      <c r="B24" t="s">
        <v>524</v>
      </c>
    </row>
    <row r="25" spans="1:2" ht="12.75">
      <c r="A25">
        <v>1991</v>
      </c>
      <c r="B25" t="s">
        <v>524</v>
      </c>
    </row>
    <row r="26" spans="1:2" ht="12.75">
      <c r="A26">
        <v>1990</v>
      </c>
      <c r="B26" t="s">
        <v>524</v>
      </c>
    </row>
    <row r="27" spans="1:2" ht="12.75">
      <c r="A27">
        <v>1989</v>
      </c>
      <c r="B27" t="s">
        <v>524</v>
      </c>
    </row>
    <row r="28" spans="1:2" ht="12.75">
      <c r="A28">
        <v>1988</v>
      </c>
      <c r="B28" t="s">
        <v>524</v>
      </c>
    </row>
    <row r="29" spans="1:2" ht="12.75">
      <c r="A29">
        <v>1987</v>
      </c>
      <c r="B29" t="s">
        <v>524</v>
      </c>
    </row>
    <row r="30" spans="1:2" ht="12.75">
      <c r="A30">
        <v>1986</v>
      </c>
      <c r="B30" t="s">
        <v>524</v>
      </c>
    </row>
    <row r="31" spans="1:2" ht="12.75">
      <c r="A31">
        <v>1985</v>
      </c>
      <c r="B31" t="s">
        <v>524</v>
      </c>
    </row>
    <row r="32" spans="1:2" ht="12.75">
      <c r="A32">
        <v>1984</v>
      </c>
      <c r="B32" t="s">
        <v>524</v>
      </c>
    </row>
    <row r="33" spans="1:2" ht="12.75">
      <c r="A33">
        <v>1983</v>
      </c>
      <c r="B33" t="s">
        <v>524</v>
      </c>
    </row>
    <row r="34" spans="1:2" ht="12.75">
      <c r="A34">
        <v>1982</v>
      </c>
      <c r="B34" t="s">
        <v>524</v>
      </c>
    </row>
    <row r="35" spans="1:2" ht="12.75">
      <c r="A35">
        <v>1981</v>
      </c>
      <c r="B35" t="s">
        <v>524</v>
      </c>
    </row>
    <row r="36" spans="1:2" ht="12.75">
      <c r="A36">
        <v>1980</v>
      </c>
      <c r="B36" t="s">
        <v>524</v>
      </c>
    </row>
    <row r="37" spans="1:3" ht="12.75">
      <c r="A37" s="103" t="str">
        <f>'Kat.'!A7</f>
        <v>Ženy nad 35</v>
      </c>
      <c r="B37" s="103" t="str">
        <f>'Kat.'!B7</f>
        <v>(RN 1979 a méně)</v>
      </c>
      <c r="C37" s="103" t="str">
        <f>'Kat.'!C7</f>
        <v>ŽB</v>
      </c>
    </row>
    <row r="38" spans="1:2" ht="12.75">
      <c r="A38">
        <v>1979</v>
      </c>
      <c r="B38" t="s">
        <v>590</v>
      </c>
    </row>
    <row r="39" spans="1:2" ht="12.75">
      <c r="A39">
        <v>1978</v>
      </c>
      <c r="B39" t="s">
        <v>590</v>
      </c>
    </row>
    <row r="40" spans="1:2" ht="12.75">
      <c r="A40">
        <v>1977</v>
      </c>
      <c r="B40" t="s">
        <v>590</v>
      </c>
    </row>
    <row r="41" spans="1:2" ht="12.75">
      <c r="A41">
        <v>1976</v>
      </c>
      <c r="B41" t="s">
        <v>590</v>
      </c>
    </row>
    <row r="42" spans="1:2" ht="12.75">
      <c r="A42">
        <v>1975</v>
      </c>
      <c r="B42" t="s">
        <v>590</v>
      </c>
    </row>
    <row r="43" spans="1:2" ht="12.75">
      <c r="A43">
        <v>1974</v>
      </c>
      <c r="B43" t="s">
        <v>590</v>
      </c>
    </row>
    <row r="44" spans="1:2" ht="12.75">
      <c r="A44">
        <v>1973</v>
      </c>
      <c r="B44" t="s">
        <v>590</v>
      </c>
    </row>
    <row r="45" spans="1:2" ht="12.75">
      <c r="A45" s="104">
        <f>'RN HZM'!A4</f>
        <v>2012</v>
      </c>
      <c r="B45" t="s">
        <v>590</v>
      </c>
    </row>
    <row r="46" spans="1:2" ht="12.75">
      <c r="A46">
        <v>1972</v>
      </c>
      <c r="B46" t="s">
        <v>590</v>
      </c>
    </row>
    <row r="47" spans="1:2" ht="12.75">
      <c r="A47">
        <v>1971</v>
      </c>
      <c r="B47" t="s">
        <v>590</v>
      </c>
    </row>
    <row r="48" spans="1:2" ht="12.75">
      <c r="A48">
        <v>1970</v>
      </c>
      <c r="B48" t="s">
        <v>590</v>
      </c>
    </row>
    <row r="49" spans="1:2" ht="12.75">
      <c r="A49">
        <v>1969</v>
      </c>
      <c r="B49" t="s">
        <v>590</v>
      </c>
    </row>
    <row r="50" spans="1:2" ht="12.75">
      <c r="A50">
        <v>1968</v>
      </c>
      <c r="B50" t="s">
        <v>590</v>
      </c>
    </row>
    <row r="51" spans="1:2" ht="12.75">
      <c r="A51">
        <v>1967</v>
      </c>
      <c r="B51" t="s">
        <v>590</v>
      </c>
    </row>
    <row r="52" spans="1:2" ht="12.75">
      <c r="A52">
        <v>1966</v>
      </c>
      <c r="B52" t="s">
        <v>590</v>
      </c>
    </row>
    <row r="53" spans="1:2" ht="12.75">
      <c r="A53">
        <v>1965</v>
      </c>
      <c r="B53" t="s">
        <v>590</v>
      </c>
    </row>
    <row r="54" spans="1:2" ht="12.75">
      <c r="A54">
        <v>1964</v>
      </c>
      <c r="B54" t="s">
        <v>590</v>
      </c>
    </row>
    <row r="55" spans="1:2" ht="12.75">
      <c r="A55">
        <v>1963</v>
      </c>
      <c r="B55" t="s">
        <v>590</v>
      </c>
    </row>
    <row r="56" spans="1:2" ht="12.75">
      <c r="A56">
        <v>1962</v>
      </c>
      <c r="B56" t="s">
        <v>590</v>
      </c>
    </row>
    <row r="57" spans="1:2" ht="12.75">
      <c r="A57">
        <v>1961</v>
      </c>
      <c r="B57" t="s">
        <v>590</v>
      </c>
    </row>
    <row r="58" spans="1:2" ht="12.75">
      <c r="A58">
        <v>1960</v>
      </c>
      <c r="B58" t="s">
        <v>590</v>
      </c>
    </row>
    <row r="59" spans="1:2" ht="12.75">
      <c r="A59">
        <v>1959</v>
      </c>
      <c r="B59" t="s">
        <v>590</v>
      </c>
    </row>
    <row r="60" spans="1:2" ht="12.75">
      <c r="A60">
        <v>1958</v>
      </c>
      <c r="B60" t="s">
        <v>590</v>
      </c>
    </row>
    <row r="61" spans="1:2" ht="12.75">
      <c r="A61">
        <v>1957</v>
      </c>
      <c r="B61" t="s">
        <v>590</v>
      </c>
    </row>
    <row r="62" spans="1:2" ht="12.75">
      <c r="A62">
        <v>1956</v>
      </c>
      <c r="B62" t="s">
        <v>590</v>
      </c>
    </row>
    <row r="63" spans="1:2" ht="12.75">
      <c r="A63">
        <v>1955</v>
      </c>
      <c r="B63" t="s">
        <v>590</v>
      </c>
    </row>
    <row r="64" spans="1:2" ht="12.75">
      <c r="A64">
        <v>1954</v>
      </c>
      <c r="B64" t="s">
        <v>590</v>
      </c>
    </row>
    <row r="65" spans="1:2" ht="12.75">
      <c r="A65">
        <v>1953</v>
      </c>
      <c r="B65" t="s">
        <v>590</v>
      </c>
    </row>
    <row r="66" spans="1:2" ht="12.75">
      <c r="A66">
        <v>1952</v>
      </c>
      <c r="B66" t="s">
        <v>590</v>
      </c>
    </row>
    <row r="67" spans="1:2" ht="12.75">
      <c r="A67">
        <v>1951</v>
      </c>
      <c r="B67" t="s">
        <v>590</v>
      </c>
    </row>
    <row r="68" spans="1:2" ht="12.75">
      <c r="A68">
        <v>1950</v>
      </c>
      <c r="B68" t="s">
        <v>590</v>
      </c>
    </row>
    <row r="69" spans="1:2" ht="12.75">
      <c r="A69">
        <v>1949</v>
      </c>
      <c r="B69" t="s">
        <v>590</v>
      </c>
    </row>
    <row r="70" spans="1:2" ht="12.75">
      <c r="A70">
        <v>1948</v>
      </c>
      <c r="B70" t="s">
        <v>590</v>
      </c>
    </row>
    <row r="71" spans="1:2" ht="12.75">
      <c r="A71">
        <v>1947</v>
      </c>
      <c r="B71" t="s">
        <v>590</v>
      </c>
    </row>
    <row r="72" spans="1:2" ht="12.75">
      <c r="A72">
        <v>1946</v>
      </c>
      <c r="B72" t="s">
        <v>590</v>
      </c>
    </row>
    <row r="73" spans="1:2" ht="12.75">
      <c r="A73">
        <v>1945</v>
      </c>
      <c r="B73" t="s">
        <v>590</v>
      </c>
    </row>
    <row r="74" spans="1:2" ht="12.75">
      <c r="A74">
        <v>1944</v>
      </c>
      <c r="B74" t="s">
        <v>590</v>
      </c>
    </row>
    <row r="75" spans="1:2" ht="12.75">
      <c r="A75">
        <v>1943</v>
      </c>
      <c r="B75" t="s">
        <v>590</v>
      </c>
    </row>
    <row r="76" spans="1:2" ht="12.75">
      <c r="A76">
        <v>1942</v>
      </c>
      <c r="B76" t="s">
        <v>590</v>
      </c>
    </row>
    <row r="77" spans="1:2" ht="12.75">
      <c r="A77">
        <v>1941</v>
      </c>
      <c r="B77" t="s">
        <v>590</v>
      </c>
    </row>
    <row r="78" spans="1:2" ht="12.75">
      <c r="A78">
        <v>1940</v>
      </c>
      <c r="B78" t="s">
        <v>590</v>
      </c>
    </row>
    <row r="79" spans="1:2" ht="12.75">
      <c r="A79">
        <v>1939</v>
      </c>
      <c r="B79" t="s">
        <v>590</v>
      </c>
    </row>
    <row r="80" spans="1:2" ht="12.75">
      <c r="A80">
        <v>1938</v>
      </c>
      <c r="B80" t="s">
        <v>590</v>
      </c>
    </row>
    <row r="81" spans="1:2" ht="12.75">
      <c r="A81">
        <v>1937</v>
      </c>
      <c r="B81" t="s">
        <v>590</v>
      </c>
    </row>
    <row r="82" spans="1:2" ht="12.75">
      <c r="A82">
        <v>1936</v>
      </c>
      <c r="B82" t="s">
        <v>590</v>
      </c>
    </row>
    <row r="83" spans="1:2" ht="12.75">
      <c r="A83">
        <v>1935</v>
      </c>
      <c r="B83" t="s">
        <v>590</v>
      </c>
    </row>
    <row r="84" spans="1:2" ht="12.75">
      <c r="A84">
        <v>1934</v>
      </c>
      <c r="B84" t="s">
        <v>590</v>
      </c>
    </row>
    <row r="85" spans="1:2" ht="12.75">
      <c r="A85">
        <v>1933</v>
      </c>
      <c r="B85" t="s">
        <v>590</v>
      </c>
    </row>
    <row r="86" spans="1:2" ht="12.75">
      <c r="A86">
        <v>1932</v>
      </c>
      <c r="B86" t="s">
        <v>590</v>
      </c>
    </row>
    <row r="87" spans="1:2" ht="12.75">
      <c r="A87">
        <v>1931</v>
      </c>
      <c r="B87" t="s">
        <v>590</v>
      </c>
    </row>
    <row r="88" spans="1:2" ht="12.75">
      <c r="A88">
        <v>1930</v>
      </c>
      <c r="B88" t="s">
        <v>590</v>
      </c>
    </row>
    <row r="89" spans="1:2" ht="12.75">
      <c r="A89">
        <v>1929</v>
      </c>
      <c r="B89" t="s">
        <v>590</v>
      </c>
    </row>
    <row r="90" spans="1:2" ht="12.75">
      <c r="A90">
        <v>1928</v>
      </c>
      <c r="B90" t="s">
        <v>590</v>
      </c>
    </row>
    <row r="91" spans="1:2" ht="12.75">
      <c r="A91">
        <v>1927</v>
      </c>
      <c r="B91" t="s">
        <v>590</v>
      </c>
    </row>
    <row r="92" spans="1:2" ht="12.75">
      <c r="A92">
        <v>1926</v>
      </c>
      <c r="B92" t="s">
        <v>590</v>
      </c>
    </row>
    <row r="93" spans="1:2" ht="12.75">
      <c r="A93">
        <v>1925</v>
      </c>
      <c r="B93" t="s">
        <v>590</v>
      </c>
    </row>
    <row r="94" spans="1:2" ht="12.75">
      <c r="A94">
        <v>1924</v>
      </c>
      <c r="B94" t="s">
        <v>590</v>
      </c>
    </row>
    <row r="95" spans="1:2" ht="12.75">
      <c r="A95">
        <v>1923</v>
      </c>
      <c r="B95" t="s">
        <v>590</v>
      </c>
    </row>
    <row r="96" spans="1:2" ht="12.75">
      <c r="A96">
        <v>1922</v>
      </c>
      <c r="B96" t="s">
        <v>590</v>
      </c>
    </row>
    <row r="97" spans="1:2" ht="12.75">
      <c r="A97">
        <v>1921</v>
      </c>
      <c r="B97" t="s">
        <v>590</v>
      </c>
    </row>
    <row r="98" spans="1:2" ht="12.75">
      <c r="A98">
        <v>1920</v>
      </c>
      <c r="B98" t="s">
        <v>590</v>
      </c>
    </row>
    <row r="99" spans="1:2" ht="12.75">
      <c r="A99">
        <v>1919</v>
      </c>
      <c r="B99" t="s">
        <v>590</v>
      </c>
    </row>
    <row r="100" spans="1:2" ht="12.75">
      <c r="A100">
        <v>1918</v>
      </c>
      <c r="B100" t="s">
        <v>590</v>
      </c>
    </row>
    <row r="101" spans="1:2" ht="12.75">
      <c r="A101">
        <v>1917</v>
      </c>
      <c r="B101" t="s">
        <v>590</v>
      </c>
    </row>
    <row r="102" spans="1:2" ht="12.75">
      <c r="A102">
        <v>1916</v>
      </c>
      <c r="B102" t="s">
        <v>590</v>
      </c>
    </row>
    <row r="103" spans="1:2" ht="12.75">
      <c r="A103">
        <v>1915</v>
      </c>
      <c r="B103" t="s">
        <v>590</v>
      </c>
    </row>
    <row r="104" spans="1:2" ht="12.75">
      <c r="A104">
        <v>1914</v>
      </c>
      <c r="B104" t="s">
        <v>590</v>
      </c>
    </row>
    <row r="105" spans="1:2" ht="12.75">
      <c r="A105">
        <v>1913</v>
      </c>
      <c r="B105" t="s">
        <v>590</v>
      </c>
    </row>
    <row r="106" spans="1:2" ht="12.75">
      <c r="A106">
        <v>1912</v>
      </c>
      <c r="B106" t="s">
        <v>590</v>
      </c>
    </row>
    <row r="107" spans="1:2" ht="12.75">
      <c r="A107">
        <v>1911</v>
      </c>
      <c r="B107" t="s">
        <v>590</v>
      </c>
    </row>
    <row r="108" spans="1:2" ht="12.75">
      <c r="A108">
        <v>1910</v>
      </c>
      <c r="B108" t="s">
        <v>590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88">
      <selection activeCell="C74" sqref="C7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02" t="str">
        <f>'Kat.'!A9</f>
        <v>Rozsah kategorií ZBP 2014/2015</v>
      </c>
      <c r="B1" s="67"/>
      <c r="C1" s="67"/>
    </row>
    <row r="2" spans="1:3" ht="12.75">
      <c r="A2" s="103" t="str">
        <f>'Kat.'!A10</f>
        <v>Muži do 39:</v>
      </c>
      <c r="B2" s="103" t="str">
        <f>'Kat.'!B10</f>
        <v>(RN 1975 a mladší)</v>
      </c>
      <c r="C2" s="103" t="str">
        <f>'Kat.'!C10</f>
        <v>MA</v>
      </c>
    </row>
    <row r="3" spans="1:2" ht="12.75">
      <c r="A3">
        <v>2013</v>
      </c>
      <c r="B3" t="s">
        <v>712</v>
      </c>
    </row>
    <row r="4" spans="1:2" ht="12.75">
      <c r="A4">
        <v>2012</v>
      </c>
      <c r="B4" t="s">
        <v>712</v>
      </c>
    </row>
    <row r="5" spans="1:2" ht="12.75">
      <c r="A5">
        <v>2011</v>
      </c>
      <c r="B5" t="s">
        <v>712</v>
      </c>
    </row>
    <row r="6" spans="1:2" ht="12.75">
      <c r="A6">
        <v>2010</v>
      </c>
      <c r="B6" t="s">
        <v>712</v>
      </c>
    </row>
    <row r="7" spans="1:2" ht="12.75">
      <c r="A7">
        <v>2009</v>
      </c>
      <c r="B7" t="s">
        <v>712</v>
      </c>
    </row>
    <row r="8" spans="1:2" ht="12.75">
      <c r="A8">
        <v>2008</v>
      </c>
      <c r="B8" t="s">
        <v>712</v>
      </c>
    </row>
    <row r="9" spans="1:2" ht="12.75">
      <c r="A9">
        <v>2007</v>
      </c>
      <c r="B9" t="s">
        <v>712</v>
      </c>
    </row>
    <row r="10" spans="1:2" ht="12.75">
      <c r="A10">
        <v>2006</v>
      </c>
      <c r="B10" t="s">
        <v>712</v>
      </c>
    </row>
    <row r="11" spans="1:2" ht="12.75">
      <c r="A11">
        <v>2005</v>
      </c>
      <c r="B11" t="s">
        <v>712</v>
      </c>
    </row>
    <row r="12" spans="1:2" ht="12.75">
      <c r="A12">
        <v>2004</v>
      </c>
      <c r="B12" t="s">
        <v>712</v>
      </c>
    </row>
    <row r="13" spans="1:2" ht="12.75">
      <c r="A13">
        <v>2003</v>
      </c>
      <c r="B13" t="s">
        <v>712</v>
      </c>
    </row>
    <row r="14" spans="1:2" ht="12.75">
      <c r="A14">
        <v>2002</v>
      </c>
      <c r="B14" t="s">
        <v>712</v>
      </c>
    </row>
    <row r="15" spans="1:2" ht="12.75">
      <c r="A15">
        <v>2001</v>
      </c>
      <c r="B15" t="s">
        <v>712</v>
      </c>
    </row>
    <row r="16" spans="1:2" ht="12.75">
      <c r="A16">
        <v>2000</v>
      </c>
      <c r="B16" t="s">
        <v>712</v>
      </c>
    </row>
    <row r="17" spans="1:2" ht="12.75">
      <c r="A17">
        <v>1999</v>
      </c>
      <c r="B17" t="s">
        <v>712</v>
      </c>
    </row>
    <row r="18" spans="1:2" ht="12.75">
      <c r="A18">
        <v>1998</v>
      </c>
      <c r="B18" t="s">
        <v>712</v>
      </c>
    </row>
    <row r="19" spans="1:2" ht="12.75">
      <c r="A19">
        <v>1997</v>
      </c>
      <c r="B19" t="s">
        <v>712</v>
      </c>
    </row>
    <row r="20" spans="1:2" ht="12.75">
      <c r="A20">
        <v>1996</v>
      </c>
      <c r="B20" t="s">
        <v>712</v>
      </c>
    </row>
    <row r="21" spans="1:2" ht="12.75">
      <c r="A21">
        <v>1995</v>
      </c>
      <c r="B21" t="s">
        <v>712</v>
      </c>
    </row>
    <row r="22" spans="1:2" ht="12.75">
      <c r="A22">
        <v>1994</v>
      </c>
      <c r="B22" t="s">
        <v>712</v>
      </c>
    </row>
    <row r="23" spans="1:2" ht="12.75">
      <c r="A23">
        <v>1993</v>
      </c>
      <c r="B23" t="s">
        <v>712</v>
      </c>
    </row>
    <row r="24" spans="1:2" ht="12.75">
      <c r="A24">
        <v>1992</v>
      </c>
      <c r="B24" t="s">
        <v>712</v>
      </c>
    </row>
    <row r="25" spans="1:2" ht="12.75">
      <c r="A25">
        <v>1991</v>
      </c>
      <c r="B25" t="s">
        <v>712</v>
      </c>
    </row>
    <row r="26" spans="1:2" ht="12.75">
      <c r="A26">
        <v>1990</v>
      </c>
      <c r="B26" t="s">
        <v>712</v>
      </c>
    </row>
    <row r="27" spans="1:2" ht="12.75">
      <c r="A27">
        <v>1989</v>
      </c>
      <c r="B27" t="s">
        <v>712</v>
      </c>
    </row>
    <row r="28" spans="1:2" ht="12.75">
      <c r="A28">
        <v>1988</v>
      </c>
      <c r="B28" t="s">
        <v>712</v>
      </c>
    </row>
    <row r="29" spans="1:2" ht="12.75">
      <c r="A29">
        <v>1987</v>
      </c>
      <c r="B29" t="s">
        <v>712</v>
      </c>
    </row>
    <row r="30" spans="1:2" ht="12.75">
      <c r="A30">
        <v>1986</v>
      </c>
      <c r="B30" t="s">
        <v>712</v>
      </c>
    </row>
    <row r="31" spans="1:2" ht="12.75">
      <c r="A31">
        <v>1985</v>
      </c>
      <c r="B31" t="s">
        <v>712</v>
      </c>
    </row>
    <row r="32" spans="1:2" ht="12.75">
      <c r="A32">
        <v>1984</v>
      </c>
      <c r="B32" t="s">
        <v>712</v>
      </c>
    </row>
    <row r="33" spans="1:2" ht="12.75">
      <c r="A33">
        <v>1983</v>
      </c>
      <c r="B33" t="s">
        <v>712</v>
      </c>
    </row>
    <row r="34" spans="1:2" ht="12.75">
      <c r="A34">
        <v>1982</v>
      </c>
      <c r="B34" t="s">
        <v>712</v>
      </c>
    </row>
    <row r="35" spans="1:2" ht="12.75">
      <c r="A35">
        <v>1981</v>
      </c>
      <c r="B35" t="s">
        <v>712</v>
      </c>
    </row>
    <row r="36" spans="1:2" ht="12.75">
      <c r="A36">
        <v>1980</v>
      </c>
      <c r="B36" t="s">
        <v>712</v>
      </c>
    </row>
    <row r="37" spans="1:2" ht="12.75">
      <c r="A37">
        <v>1979</v>
      </c>
      <c r="B37" t="s">
        <v>712</v>
      </c>
    </row>
    <row r="38" spans="1:2" ht="12.75">
      <c r="A38">
        <v>1978</v>
      </c>
      <c r="B38" t="s">
        <v>712</v>
      </c>
    </row>
    <row r="39" spans="1:2" ht="12.75">
      <c r="A39">
        <v>1977</v>
      </c>
      <c r="B39" t="s">
        <v>712</v>
      </c>
    </row>
    <row r="40" spans="1:2" ht="12.75">
      <c r="A40">
        <v>1976</v>
      </c>
      <c r="B40" t="s">
        <v>712</v>
      </c>
    </row>
    <row r="41" spans="1:2" ht="12.75">
      <c r="A41">
        <v>1975</v>
      </c>
      <c r="B41" t="s">
        <v>712</v>
      </c>
    </row>
    <row r="42" spans="1:3" ht="12.75">
      <c r="A42" s="103" t="str">
        <f>'Kat.'!A11</f>
        <v>Muži 40 – 49:</v>
      </c>
      <c r="B42" s="103" t="str">
        <f>'Kat.'!B11</f>
        <v>(RN 1974 – 1965)</v>
      </c>
      <c r="C42" s="103" t="str">
        <f>'Kat.'!C11</f>
        <v>MB</v>
      </c>
    </row>
    <row r="43" spans="1:2" ht="12.75">
      <c r="A43">
        <v>1974</v>
      </c>
      <c r="B43" t="s">
        <v>715</v>
      </c>
    </row>
    <row r="44" spans="1:2" ht="12.75">
      <c r="A44">
        <v>1973</v>
      </c>
      <c r="B44" t="s">
        <v>715</v>
      </c>
    </row>
    <row r="45" spans="1:2" ht="12.75">
      <c r="A45">
        <v>1972</v>
      </c>
      <c r="B45" t="s">
        <v>715</v>
      </c>
    </row>
    <row r="46" spans="1:2" ht="12.75">
      <c r="A46">
        <v>1971</v>
      </c>
      <c r="B46" t="s">
        <v>715</v>
      </c>
    </row>
    <row r="47" spans="1:2" ht="12.75">
      <c r="A47">
        <v>1970</v>
      </c>
      <c r="B47" t="s">
        <v>715</v>
      </c>
    </row>
    <row r="48" spans="1:2" ht="12.75">
      <c r="A48">
        <v>1969</v>
      </c>
      <c r="B48" t="s">
        <v>715</v>
      </c>
    </row>
    <row r="49" spans="1:2" ht="12.75">
      <c r="A49">
        <v>1968</v>
      </c>
      <c r="B49" t="s">
        <v>715</v>
      </c>
    </row>
    <row r="50" spans="1:2" ht="12.75">
      <c r="A50">
        <v>1967</v>
      </c>
      <c r="B50" t="s">
        <v>715</v>
      </c>
    </row>
    <row r="51" spans="1:2" ht="12.75">
      <c r="A51">
        <v>1966</v>
      </c>
      <c r="B51" t="s">
        <v>715</v>
      </c>
    </row>
    <row r="52" spans="1:2" ht="12.75">
      <c r="A52">
        <v>1965</v>
      </c>
      <c r="B52" t="s">
        <v>715</v>
      </c>
    </row>
    <row r="53" spans="1:3" ht="12.75">
      <c r="A53" s="103" t="str">
        <f>'Kat.'!A12</f>
        <v>Muži 50 – 59:</v>
      </c>
      <c r="B53" s="103" t="str">
        <f>'Kat.'!B12</f>
        <v>(RN 1964 – 1955)</v>
      </c>
      <c r="C53" s="103" t="str">
        <f>'Kat.'!C12</f>
        <v>MC</v>
      </c>
    </row>
    <row r="54" spans="1:2" ht="12.75">
      <c r="A54">
        <v>1964</v>
      </c>
      <c r="B54" t="s">
        <v>376</v>
      </c>
    </row>
    <row r="55" spans="1:2" ht="12.75">
      <c r="A55">
        <v>1963</v>
      </c>
      <c r="B55" t="s">
        <v>376</v>
      </c>
    </row>
    <row r="56" spans="1:2" ht="12.75">
      <c r="A56">
        <v>1962</v>
      </c>
      <c r="B56" t="s">
        <v>376</v>
      </c>
    </row>
    <row r="57" spans="1:2" ht="12.75">
      <c r="A57">
        <v>1961</v>
      </c>
      <c r="B57" t="s">
        <v>376</v>
      </c>
    </row>
    <row r="58" spans="1:2" ht="12.75">
      <c r="A58">
        <v>1960</v>
      </c>
      <c r="B58" t="s">
        <v>376</v>
      </c>
    </row>
    <row r="59" spans="1:2" ht="12.75">
      <c r="A59" s="1">
        <v>1959</v>
      </c>
      <c r="B59" t="s">
        <v>376</v>
      </c>
    </row>
    <row r="60" spans="1:2" ht="12.75">
      <c r="A60" s="1">
        <v>1958</v>
      </c>
      <c r="B60" t="s">
        <v>376</v>
      </c>
    </row>
    <row r="61" spans="1:2" ht="12.75">
      <c r="A61" s="1">
        <v>1957</v>
      </c>
      <c r="B61" t="s">
        <v>376</v>
      </c>
    </row>
    <row r="62" spans="1:2" ht="12.75">
      <c r="A62" s="1">
        <v>1956</v>
      </c>
      <c r="B62" t="s">
        <v>376</v>
      </c>
    </row>
    <row r="63" spans="1:2" ht="12.75">
      <c r="A63" s="1">
        <v>1955</v>
      </c>
      <c r="B63" t="s">
        <v>376</v>
      </c>
    </row>
    <row r="64" spans="1:3" ht="12.75">
      <c r="A64" s="103" t="str">
        <f>'Kat.'!A13</f>
        <v>Muži nad 60: </v>
      </c>
      <c r="B64" s="103" t="str">
        <f>'Kat.'!B13</f>
        <v>(RN 1954 a méně)</v>
      </c>
      <c r="C64" s="103" t="str">
        <f>'Kat.'!C13</f>
        <v>MD</v>
      </c>
    </row>
    <row r="65" spans="1:2" ht="12.75">
      <c r="A65" s="1">
        <v>1954</v>
      </c>
      <c r="B65" t="s">
        <v>720</v>
      </c>
    </row>
    <row r="66" spans="1:2" ht="12.75">
      <c r="A66" s="1">
        <v>1953</v>
      </c>
      <c r="B66" t="s">
        <v>720</v>
      </c>
    </row>
    <row r="67" spans="1:2" ht="12.75">
      <c r="A67" s="1">
        <v>1952</v>
      </c>
      <c r="B67" t="s">
        <v>720</v>
      </c>
    </row>
    <row r="68" spans="1:2" ht="12.75">
      <c r="A68" s="1">
        <v>1951</v>
      </c>
      <c r="B68" t="s">
        <v>720</v>
      </c>
    </row>
    <row r="69" spans="1:2" ht="12.75">
      <c r="A69" s="1">
        <v>1950</v>
      </c>
      <c r="B69" t="s">
        <v>720</v>
      </c>
    </row>
    <row r="70" spans="1:2" ht="12.75">
      <c r="A70" s="1">
        <v>1949</v>
      </c>
      <c r="B70" t="s">
        <v>720</v>
      </c>
    </row>
    <row r="71" spans="1:2" ht="12.75">
      <c r="A71" s="1">
        <v>1948</v>
      </c>
      <c r="B71" t="s">
        <v>720</v>
      </c>
    </row>
    <row r="72" spans="1:2" ht="12.75">
      <c r="A72" s="1">
        <v>1947</v>
      </c>
      <c r="B72" t="s">
        <v>720</v>
      </c>
    </row>
    <row r="73" spans="1:2" ht="12.75">
      <c r="A73" s="1">
        <v>1946</v>
      </c>
      <c r="B73" t="s">
        <v>720</v>
      </c>
    </row>
    <row r="74" spans="1:2" ht="12.75">
      <c r="A74" s="1">
        <v>1945</v>
      </c>
      <c r="B74" t="s">
        <v>720</v>
      </c>
    </row>
    <row r="75" spans="1:2" ht="12.75">
      <c r="A75" s="1">
        <v>1944</v>
      </c>
      <c r="B75" t="s">
        <v>720</v>
      </c>
    </row>
    <row r="76" spans="1:2" ht="12.75">
      <c r="A76" s="1">
        <v>1943</v>
      </c>
      <c r="B76" t="s">
        <v>720</v>
      </c>
    </row>
    <row r="77" spans="1:2" ht="12.75">
      <c r="A77" s="1">
        <v>1942</v>
      </c>
      <c r="B77" t="s">
        <v>720</v>
      </c>
    </row>
    <row r="78" spans="1:2" ht="12.75">
      <c r="A78" s="1">
        <v>1941</v>
      </c>
      <c r="B78" t="s">
        <v>720</v>
      </c>
    </row>
    <row r="79" spans="1:2" ht="12.75">
      <c r="A79" s="1">
        <v>1940</v>
      </c>
      <c r="B79" t="s">
        <v>720</v>
      </c>
    </row>
    <row r="80" spans="1:2" ht="12.75">
      <c r="A80" s="1">
        <v>1939</v>
      </c>
      <c r="B80" t="s">
        <v>720</v>
      </c>
    </row>
    <row r="81" spans="1:2" ht="12.75">
      <c r="A81" s="1">
        <v>1938</v>
      </c>
      <c r="B81" t="s">
        <v>720</v>
      </c>
    </row>
    <row r="82" spans="1:2" ht="12.75">
      <c r="A82" s="1">
        <v>1937</v>
      </c>
      <c r="B82" t="s">
        <v>720</v>
      </c>
    </row>
    <row r="83" spans="1:2" ht="12.75">
      <c r="A83" s="1">
        <v>1936</v>
      </c>
      <c r="B83" t="s">
        <v>720</v>
      </c>
    </row>
    <row r="84" spans="1:2" ht="12.75">
      <c r="A84" s="1">
        <v>1935</v>
      </c>
      <c r="B84" t="s">
        <v>720</v>
      </c>
    </row>
    <row r="85" spans="1:2" ht="12.75">
      <c r="A85" s="1">
        <v>1934</v>
      </c>
      <c r="B85" t="s">
        <v>720</v>
      </c>
    </row>
    <row r="86" spans="1:2" ht="12.75">
      <c r="A86" s="1">
        <v>1933</v>
      </c>
      <c r="B86" t="s">
        <v>720</v>
      </c>
    </row>
    <row r="87" spans="1:2" ht="12.75">
      <c r="A87" s="1">
        <v>1932</v>
      </c>
      <c r="B87" t="s">
        <v>720</v>
      </c>
    </row>
    <row r="88" spans="1:2" ht="12.75">
      <c r="A88" s="1">
        <v>1931</v>
      </c>
      <c r="B88" t="s">
        <v>720</v>
      </c>
    </row>
    <row r="89" spans="1:2" ht="12.75">
      <c r="A89" s="1">
        <v>1930</v>
      </c>
      <c r="B89" t="s">
        <v>720</v>
      </c>
    </row>
    <row r="90" spans="1:2" ht="12.75">
      <c r="A90" s="1">
        <v>1929</v>
      </c>
      <c r="B90" t="s">
        <v>720</v>
      </c>
    </row>
    <row r="91" spans="1:2" ht="12.75">
      <c r="A91" s="1">
        <v>1928</v>
      </c>
      <c r="B91" t="s">
        <v>720</v>
      </c>
    </row>
    <row r="92" spans="1:2" ht="12.75">
      <c r="A92" s="1">
        <v>1927</v>
      </c>
      <c r="B92" t="s">
        <v>720</v>
      </c>
    </row>
    <row r="93" spans="1:2" ht="12.75">
      <c r="A93" s="1">
        <v>1926</v>
      </c>
      <c r="B93" t="s">
        <v>720</v>
      </c>
    </row>
    <row r="94" spans="1:2" ht="12.75">
      <c r="A94" s="1">
        <v>1925</v>
      </c>
      <c r="B94" t="s">
        <v>720</v>
      </c>
    </row>
    <row r="95" spans="1:2" ht="12.75">
      <c r="A95" s="1">
        <v>1924</v>
      </c>
      <c r="B95" t="s">
        <v>720</v>
      </c>
    </row>
    <row r="96" spans="1:2" ht="12.75">
      <c r="A96" s="1">
        <v>1923</v>
      </c>
      <c r="B96" t="s">
        <v>720</v>
      </c>
    </row>
    <row r="97" spans="1:2" ht="12.75">
      <c r="A97" s="1">
        <v>1922</v>
      </c>
      <c r="B97" t="s">
        <v>720</v>
      </c>
    </row>
    <row r="98" spans="1:2" ht="12.75">
      <c r="A98" s="1">
        <v>1921</v>
      </c>
      <c r="B98" t="s">
        <v>720</v>
      </c>
    </row>
    <row r="99" spans="1:2" ht="12.75">
      <c r="A99" s="1">
        <v>1920</v>
      </c>
      <c r="B99" t="s">
        <v>720</v>
      </c>
    </row>
    <row r="100" spans="1:2" ht="12.75">
      <c r="A100" s="1">
        <v>1919</v>
      </c>
      <c r="B100" t="s">
        <v>720</v>
      </c>
    </row>
    <row r="101" spans="1:2" ht="12.75">
      <c r="A101" s="1">
        <v>1918</v>
      </c>
      <c r="B101" t="s">
        <v>720</v>
      </c>
    </row>
    <row r="102" spans="1:2" ht="12.75">
      <c r="A102" s="1">
        <v>1917</v>
      </c>
      <c r="B102" t="s">
        <v>720</v>
      </c>
    </row>
    <row r="103" spans="1:2" ht="12.75">
      <c r="A103" s="1">
        <v>1916</v>
      </c>
      <c r="B103" t="s">
        <v>720</v>
      </c>
    </row>
    <row r="104" spans="1:2" ht="12.75">
      <c r="A104" s="1">
        <v>1915</v>
      </c>
      <c r="B104" t="s">
        <v>720</v>
      </c>
    </row>
    <row r="105" spans="1:2" ht="12.75">
      <c r="A105" s="1">
        <v>1914</v>
      </c>
      <c r="B105" t="s">
        <v>720</v>
      </c>
    </row>
    <row r="106" spans="1:2" ht="12.75">
      <c r="A106" s="1">
        <v>1913</v>
      </c>
      <c r="B106" t="s">
        <v>720</v>
      </c>
    </row>
    <row r="107" spans="1:2" ht="12.75">
      <c r="A107" s="1">
        <v>1912</v>
      </c>
      <c r="B107" t="s">
        <v>720</v>
      </c>
    </row>
    <row r="108" spans="1:2" ht="12.75">
      <c r="A108" s="1">
        <v>1911</v>
      </c>
      <c r="B108" t="s">
        <v>720</v>
      </c>
    </row>
    <row r="109" spans="1:2" ht="12.75">
      <c r="A109" s="1">
        <v>1910</v>
      </c>
      <c r="B109" t="s">
        <v>720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 </cp:lastModifiedBy>
  <dcterms:created xsi:type="dcterms:W3CDTF">2014-11-01T12:56:20Z</dcterms:created>
  <dcterms:modified xsi:type="dcterms:W3CDTF">2014-12-22T09:22:16Z</dcterms:modified>
  <cp:category/>
  <cp:version/>
  <cp:contentType/>
  <cp:contentStatus/>
  <cp:revision>42</cp:revision>
</cp:coreProperties>
</file>