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ategorie" sheetId="1" r:id="rId1"/>
    <sheet name="Absol.poř." sheetId="2" r:id="rId2"/>
    <sheet name="St.list." sheetId="3" r:id="rId3"/>
    <sheet name="MC" sheetId="4" r:id="rId4"/>
    <sheet name="RN" sheetId="5" r:id="rId5"/>
    <sheet name="Kat. roky" sheetId="6" r:id="rId6"/>
    <sheet name="Zadání běžců" sheetId="7" r:id="rId7"/>
    <sheet name="Časový zápis" sheetId="8" r:id="rId8"/>
  </sheets>
  <definedNames>
    <definedName name="_xlnm.Print_Area" localSheetId="1">'Absol.poř.'!$A$1:$L$46</definedName>
    <definedName name="_xlnm.Print_Titles" localSheetId="1">'Absol.poř.'!$1:$2</definedName>
    <definedName name="_xlnm.Print_Area" localSheetId="7">'Časový zápis'!$A$1:$C$43</definedName>
    <definedName name="_xlnm.Print_Area" localSheetId="5">'Kat. roky'!$A$1:$C$8</definedName>
    <definedName name="_xlnm.Print_Area" localSheetId="0">'Kategorie'!$A$1:$K$55</definedName>
    <definedName name="_xlnm.Print_Titles" localSheetId="0">'Kategorie'!$1:$3</definedName>
    <definedName name="_xlnm.Print_Area" localSheetId="3">'MC'!$A$1:$B$65</definedName>
    <definedName name="_xlnm.Print_Area" localSheetId="4">'RN'!$A$1:$B$109</definedName>
    <definedName name="_xlnm.Print_Area" localSheetId="2">'St.list.'!$A$1:$E$43</definedName>
    <definedName name="_xlnm.Print_Titles" localSheetId="2">'St.list.'!$1:$3</definedName>
    <definedName name="_xlnm.Print_Area" localSheetId="6">'Zadání běžců'!$A$1:$F$137</definedName>
    <definedName name="Excel_BuiltIn_Print_Area_8_1">'Časový zápis'!$A$1:$C$40</definedName>
    <definedName name="Excel_BuiltIn_Print_Area_1_1">'Kategorie'!$A$1:$K$52</definedName>
    <definedName name="Excel_BuiltIn_Print_Area_3_1">'St.list.'!$A$1:$E$28</definedName>
    <definedName name="Excel_BuiltIn_Print_Area_8_1_1">'Časový zápis'!$A$1:$C$39</definedName>
    <definedName name="Excel_BuiltIn_Print_Area_2_1">'Absol.poř.'!$A$1:$L$5</definedName>
    <definedName name="Excel_BuiltIn_Print_Area_6_1">'Kat. roky'!$A$2:$C$7</definedName>
    <definedName name="Excel_BuiltIn_Print_Area_1_1_1">'Kategorie'!$A$1:$K$46</definedName>
    <definedName name="Excel_BuiltIn_Print_Area_1_1_11">'Kategorie'!$A$1:$K$43</definedName>
    <definedName name="Excel_BuiltIn_Print_Area_2_1_1">'Absol.poř.'!$A$1:$L$4</definedName>
    <definedName name="Excel_BuiltIn_Print_Area_3_1_1">'St.list.'!$A$1:$E$4</definedName>
    <definedName name="Excel_BuiltIn_Print_Area_4_1">"$#REF!.$#REF!$#REF!:$#REF!$#REF!"</definedName>
    <definedName name="Excel_BuiltIn_Print_Area_5_1">"$#REF!.$#REF!$#REF!:$#REF!$#REF!"</definedName>
    <definedName name="Excel_BuiltIn_Print_Titles_4">"$#REF!.$#REF!$#REF!:$#REF!$#REF!"</definedName>
    <definedName name="Excel_BuiltIn_Print_Titles_5">"$#REF!.$#REF!$#REF!:$#REF!$#REF!"</definedName>
  </definedNames>
  <calcPr fullCalcOnLoad="1"/>
</workbook>
</file>

<file path=xl/sharedStrings.xml><?xml version="1.0" encoding="utf-8"?>
<sst xmlns="http://schemas.openxmlformats.org/spreadsheetml/2006/main" count="512" uniqueCount="183">
  <si>
    <t>7.z. ZBP – Běh cyklo Santé 30.01.2011</t>
  </si>
  <si>
    <t>km</t>
  </si>
  <si>
    <t>Výsledky kategorie</t>
  </si>
  <si>
    <t>´</t>
  </si>
  <si>
    <t>Poř.</t>
  </si>
  <si>
    <t>St. číslo</t>
  </si>
  <si>
    <t>Příjmení</t>
  </si>
  <si>
    <t>Jméno</t>
  </si>
  <si>
    <t>Klub</t>
  </si>
  <si>
    <t>RN</t>
  </si>
  <si>
    <t>Kat.</t>
  </si>
  <si>
    <t>Čas</t>
  </si>
  <si>
    <t>Body ZBP</t>
  </si>
  <si>
    <t>Celkové pořadí</t>
  </si>
  <si>
    <t>Čas na 1km</t>
  </si>
  <si>
    <t>Muži do 39 let</t>
  </si>
  <si>
    <t>(do RN 1972)</t>
  </si>
  <si>
    <t>MA</t>
  </si>
  <si>
    <t>Michalec</t>
  </si>
  <si>
    <t>Josef</t>
  </si>
  <si>
    <t>Znojmo</t>
  </si>
  <si>
    <t>Fučík</t>
  </si>
  <si>
    <t>Karel</t>
  </si>
  <si>
    <t>Černín</t>
  </si>
  <si>
    <t>Kučera</t>
  </si>
  <si>
    <t>Jan</t>
  </si>
  <si>
    <t>TK Moravské Budějovice</t>
  </si>
  <si>
    <t>Hrubý</t>
  </si>
  <si>
    <t>TJ Znojmo</t>
  </si>
  <si>
    <t>Vítězslav</t>
  </si>
  <si>
    <t>TJ Spartak Třebíč</t>
  </si>
  <si>
    <t>Hrabovský</t>
  </si>
  <si>
    <t>Aleš</t>
  </si>
  <si>
    <t>IBM</t>
  </si>
  <si>
    <t>Čermák</t>
  </si>
  <si>
    <t>Bedřich</t>
  </si>
  <si>
    <t>Havránek</t>
  </si>
  <si>
    <t>Lukáš</t>
  </si>
  <si>
    <t>Záděra</t>
  </si>
  <si>
    <t>Pavel</t>
  </si>
  <si>
    <t>BETA URSUS Orienteering</t>
  </si>
  <si>
    <t>Kuben</t>
  </si>
  <si>
    <t>Zvarik</t>
  </si>
  <si>
    <t>Tomáš</t>
  </si>
  <si>
    <t>-</t>
  </si>
  <si>
    <t>Hubáček</t>
  </si>
  <si>
    <t>Radim</t>
  </si>
  <si>
    <t>Popocatepetl Znojmo</t>
  </si>
  <si>
    <t>Ptáček ml.</t>
  </si>
  <si>
    <t>DNF</t>
  </si>
  <si>
    <t xml:space="preserve"> </t>
  </si>
  <si>
    <t>Muži nad 40</t>
  </si>
  <si>
    <t>(RN 1971-1962)</t>
  </si>
  <si>
    <t>MB</t>
  </si>
  <si>
    <t>Ptáček</t>
  </si>
  <si>
    <t>Jurča</t>
  </si>
  <si>
    <t>Jaroslav</t>
  </si>
  <si>
    <t>;-)</t>
  </si>
  <si>
    <t>Patočka</t>
  </si>
  <si>
    <t>Petr</t>
  </si>
  <si>
    <t>Dinosport Ivančice</t>
  </si>
  <si>
    <t>Musil</t>
  </si>
  <si>
    <t>Náměšť nad Oslavou</t>
  </si>
  <si>
    <t>Smolík</t>
  </si>
  <si>
    <t>Antonín</t>
  </si>
  <si>
    <t>Sokol Přísnotice</t>
  </si>
  <si>
    <t>Března</t>
  </si>
  <si>
    <t>Jiří</t>
  </si>
  <si>
    <t>Halbrštat</t>
  </si>
  <si>
    <t>TK Znojmo</t>
  </si>
  <si>
    <t>Muži nad 50 let</t>
  </si>
  <si>
    <t>(RN 1961-1952)</t>
  </si>
  <si>
    <t>MC</t>
  </si>
  <si>
    <t>Kratochvíl</t>
  </si>
  <si>
    <t>Sokol Rudíkov</t>
  </si>
  <si>
    <t>Kolínek</t>
  </si>
  <si>
    <t>František</t>
  </si>
  <si>
    <t>AK Perná</t>
  </si>
  <si>
    <t>Scherrer</t>
  </si>
  <si>
    <t>Orel Moravské Budějovice</t>
  </si>
  <si>
    <t>Měřínský</t>
  </si>
  <si>
    <t>Podzimek</t>
  </si>
  <si>
    <t>TIC ZN</t>
  </si>
  <si>
    <t>Marek</t>
  </si>
  <si>
    <t>Ludvík</t>
  </si>
  <si>
    <t>Potůček</t>
  </si>
  <si>
    <t xml:space="preserve">Jiří </t>
  </si>
  <si>
    <t>Velké Přítočko</t>
  </si>
  <si>
    <t>Mejzlík</t>
  </si>
  <si>
    <t>Muži nad 60 let</t>
  </si>
  <si>
    <t>(RN 1951-1942)</t>
  </si>
  <si>
    <t>MD</t>
  </si>
  <si>
    <t>Bobek</t>
  </si>
  <si>
    <t>Ženy</t>
  </si>
  <si>
    <t xml:space="preserve">Ž </t>
  </si>
  <si>
    <t>Zahradníčková</t>
  </si>
  <si>
    <t>Marika</t>
  </si>
  <si>
    <t>Spartak Třebíč</t>
  </si>
  <si>
    <t>Ž</t>
  </si>
  <si>
    <t>Mlejnková</t>
  </si>
  <si>
    <t>Petra</t>
  </si>
  <si>
    <t>Meteor Brno</t>
  </si>
  <si>
    <t>Jurčová</t>
  </si>
  <si>
    <t>Michaela</t>
  </si>
  <si>
    <t>LS Brno</t>
  </si>
  <si>
    <t>Březnová</t>
  </si>
  <si>
    <t>Klára</t>
  </si>
  <si>
    <t>Cahová</t>
  </si>
  <si>
    <t>Březinová</t>
  </si>
  <si>
    <t>Hanka</t>
  </si>
  <si>
    <t>Krčmářová</t>
  </si>
  <si>
    <t>Jana</t>
  </si>
  <si>
    <t xml:space="preserve">Příchozí </t>
  </si>
  <si>
    <t xml:space="preserve">P </t>
  </si>
  <si>
    <t>P9</t>
  </si>
  <si>
    <t>Stocker</t>
  </si>
  <si>
    <t>Manfred</t>
  </si>
  <si>
    <t>P</t>
  </si>
  <si>
    <t>P15</t>
  </si>
  <si>
    <t>Gruber</t>
  </si>
  <si>
    <t>Gerhard</t>
  </si>
  <si>
    <t>P11</t>
  </si>
  <si>
    <t>Fritz</t>
  </si>
  <si>
    <t>Marie- Anne</t>
  </si>
  <si>
    <t>UKJ Mistelbach</t>
  </si>
  <si>
    <t>Nezařazení</t>
  </si>
  <si>
    <t>X</t>
  </si>
  <si>
    <t>Frai</t>
  </si>
  <si>
    <t>Dyje</t>
  </si>
  <si>
    <t>X-4,1</t>
  </si>
  <si>
    <t xml:space="preserve">Ztráta min. </t>
  </si>
  <si>
    <t xml:space="preserve">Ztráta m. </t>
  </si>
  <si>
    <t>Výsledky – absolutní – M+V</t>
  </si>
  <si>
    <t>Výsledky – absolutní – Ženy</t>
  </si>
  <si>
    <t>Výsledky – absolutní – Příchozí</t>
  </si>
  <si>
    <t>Výsledky – absolutní – Nezařazení</t>
  </si>
  <si>
    <t>Startovní listina</t>
  </si>
  <si>
    <t>Čas cíl</t>
  </si>
  <si>
    <t>DNF = diskvalifikace, nedokončení závodu</t>
  </si>
  <si>
    <t>Kategorie 2011</t>
  </si>
  <si>
    <t>Muži do 39: (do RN 1972)</t>
  </si>
  <si>
    <t>Muži 40 – 49: (RN 1971-1962)</t>
  </si>
  <si>
    <t>Muži 50 – 59: (RN 1961-1952)</t>
  </si>
  <si>
    <t>Muži 60 – 69: (RN 1951-1942)</t>
  </si>
  <si>
    <t>Muži nad 70: (RN od 1941)</t>
  </si>
  <si>
    <t>ME</t>
  </si>
  <si>
    <t>Rozsah kategorií 2011</t>
  </si>
  <si>
    <t>Muži do 39:</t>
  </si>
  <si>
    <t>Muži 40 – 49:</t>
  </si>
  <si>
    <t>Muži 50 – 59:</t>
  </si>
  <si>
    <t xml:space="preserve">Muži 60 – 69: </t>
  </si>
  <si>
    <t xml:space="preserve">Muži nad 70: </t>
  </si>
  <si>
    <t>(RN od 1941)</t>
  </si>
  <si>
    <t>Bez rozdílu věku</t>
  </si>
  <si>
    <t>Příchozí</t>
  </si>
  <si>
    <t>Zadávací tabulka závodníků</t>
  </si>
  <si>
    <t>X (4,1 km)</t>
  </si>
  <si>
    <t>Převod na formát pro další časové výpočty</t>
  </si>
  <si>
    <t>DNF(nebo -) = diskvalifikace, nedokončení závodu</t>
  </si>
  <si>
    <t>Pořadové číslo</t>
  </si>
  <si>
    <t>Pozice</t>
  </si>
  <si>
    <t>Dny</t>
  </si>
  <si>
    <t>Hodiny</t>
  </si>
  <si>
    <t>Minuty</t>
  </si>
  <si>
    <t>Sekundy</t>
  </si>
  <si>
    <t>Tisíciny</t>
  </si>
  <si>
    <t>sekund</t>
  </si>
  <si>
    <t>Zpracováno</t>
  </si>
  <si>
    <t>programem</t>
  </si>
  <si>
    <t>Stopky</t>
  </si>
  <si>
    <t>(http://stopky.sebetovsky.cz),</t>
  </si>
  <si>
    <t>který</t>
  </si>
  <si>
    <t>vytvořil</t>
  </si>
  <si>
    <t>Šebetovský</t>
  </si>
  <si>
    <t>(http://www.sebetovsky.cz)</t>
  </si>
  <si>
    <t>Powered</t>
  </si>
  <si>
    <t>by</t>
  </si>
  <si>
    <t>program</t>
  </si>
  <si>
    <t>which</t>
  </si>
  <si>
    <t>has</t>
  </si>
  <si>
    <t>been</t>
  </si>
  <si>
    <t>created</t>
  </si>
  <si>
    <t>Sebetovsky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</si>
</sst>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:SS"/>
    <numFmt numFmtId="167" formatCode="MM:SS;@"/>
    <numFmt numFmtId="168" formatCode="HH:MM:SS"/>
    <numFmt numFmtId="169" formatCode="D/M/YYYY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3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u val="single"/>
      <sz val="10"/>
      <color indexed="8"/>
      <name val="Calibri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Alignment="1">
      <alignment horizontal="right"/>
    </xf>
    <xf numFmtId="164" fontId="4" fillId="2" borderId="0" xfId="0" applyFont="1" applyFill="1" applyAlignment="1">
      <alignment/>
    </xf>
    <xf numFmtId="164" fontId="5" fillId="0" borderId="0" xfId="0" applyFont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4" fillId="3" borderId="0" xfId="0" applyFont="1" applyFill="1" applyAlignment="1">
      <alignment/>
    </xf>
    <xf numFmtId="164" fontId="4" fillId="3" borderId="0" xfId="0" applyFont="1" applyFill="1" applyAlignment="1">
      <alignment horizontal="right"/>
    </xf>
    <xf numFmtId="164" fontId="5" fillId="4" borderId="0" xfId="0" applyFont="1" applyFill="1" applyAlignment="1">
      <alignment/>
    </xf>
    <xf numFmtId="164" fontId="7" fillId="0" borderId="1" xfId="0" applyFont="1" applyBorder="1" applyAlignment="1">
      <alignment horizontal="right" vertical="top" wrapText="1"/>
    </xf>
    <xf numFmtId="164" fontId="7" fillId="0" borderId="1" xfId="0" applyFont="1" applyBorder="1" applyAlignment="1">
      <alignment vertical="top" wrapText="1"/>
    </xf>
    <xf numFmtId="164" fontId="5" fillId="0" borderId="0" xfId="0" applyFont="1" applyAlignment="1">
      <alignment vertical="top"/>
    </xf>
    <xf numFmtId="164" fontId="8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8" fillId="5" borderId="3" xfId="0" applyFont="1" applyFill="1" applyBorder="1" applyAlignment="1">
      <alignment/>
    </xf>
    <xf numFmtId="164" fontId="8" fillId="5" borderId="3" xfId="0" applyFont="1" applyFill="1" applyBorder="1" applyAlignment="1">
      <alignment horizontal="left"/>
    </xf>
    <xf numFmtId="165" fontId="9" fillId="5" borderId="3" xfId="0" applyNumberFormat="1" applyFont="1" applyFill="1" applyBorder="1" applyAlignment="1">
      <alignment horizontal="right"/>
    </xf>
    <xf numFmtId="164" fontId="0" fillId="5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7" fontId="1" fillId="0" borderId="5" xfId="0" applyNumberFormat="1" applyFont="1" applyBorder="1" applyAlignment="1">
      <alignment wrapText="1"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right"/>
    </xf>
    <xf numFmtId="164" fontId="12" fillId="5" borderId="3" xfId="0" applyFont="1" applyFill="1" applyBorder="1" applyAlignment="1">
      <alignment/>
    </xf>
    <xf numFmtId="168" fontId="0" fillId="0" borderId="5" xfId="0" applyNumberFormat="1" applyBorder="1" applyAlignment="1">
      <alignment/>
    </xf>
    <xf numFmtId="164" fontId="4" fillId="2" borderId="0" xfId="0" applyNumberFormat="1" applyFont="1" applyFill="1" applyAlignment="1">
      <alignment horizontal="right"/>
    </xf>
    <xf numFmtId="164" fontId="13" fillId="2" borderId="0" xfId="0" applyFont="1" applyFill="1" applyAlignment="1">
      <alignment/>
    </xf>
    <xf numFmtId="164" fontId="13" fillId="3" borderId="0" xfId="0" applyFont="1" applyFill="1" applyAlignment="1">
      <alignment/>
    </xf>
    <xf numFmtId="164" fontId="10" fillId="0" borderId="5" xfId="0" applyFont="1" applyBorder="1" applyAlignment="1">
      <alignment horizontal="right"/>
    </xf>
    <xf numFmtId="165" fontId="14" fillId="0" borderId="5" xfId="0" applyNumberFormat="1" applyFont="1" applyBorder="1" applyAlignment="1">
      <alignment horizontal="right"/>
    </xf>
    <xf numFmtId="164" fontId="0" fillId="4" borderId="0" xfId="0" applyFill="1" applyAlignment="1">
      <alignment/>
    </xf>
    <xf numFmtId="164" fontId="12" fillId="0" borderId="5" xfId="0" applyFont="1" applyBorder="1" applyAlignment="1">
      <alignment/>
    </xf>
    <xf numFmtId="164" fontId="1" fillId="0" borderId="5" xfId="0" applyNumberFormat="1" applyFont="1" applyBorder="1" applyAlignment="1">
      <alignment wrapText="1"/>
    </xf>
    <xf numFmtId="164" fontId="4" fillId="2" borderId="0" xfId="0" applyFont="1" applyFill="1" applyAlignment="1">
      <alignment horizontal="left"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4" fontId="7" fillId="0" borderId="1" xfId="0" applyFont="1" applyBorder="1" applyAlignment="1">
      <alignment horizontal="left" vertical="top" wrapText="1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16" fillId="0" borderId="5" xfId="0" applyFont="1" applyBorder="1" applyAlignment="1">
      <alignment horizontal="left"/>
    </xf>
    <xf numFmtId="164" fontId="15" fillId="0" borderId="5" xfId="0" applyFont="1" applyBorder="1" applyAlignment="1">
      <alignment horizontal="right"/>
    </xf>
    <xf numFmtId="164" fontId="6" fillId="3" borderId="0" xfId="0" applyFont="1" applyFill="1" applyAlignment="1">
      <alignment horizontal="right"/>
    </xf>
    <xf numFmtId="168" fontId="0" fillId="0" borderId="5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17" fillId="3" borderId="0" xfId="0" applyFont="1" applyFill="1" applyAlignment="1">
      <alignment horizontal="left"/>
    </xf>
    <xf numFmtId="164" fontId="18" fillId="5" borderId="6" xfId="20" applyFont="1" applyFill="1" applyBorder="1">
      <alignment/>
      <protection/>
    </xf>
    <xf numFmtId="164" fontId="19" fillId="3" borderId="5" xfId="0" applyFont="1" applyFill="1" applyBorder="1" applyAlignment="1">
      <alignment/>
    </xf>
    <xf numFmtId="164" fontId="20" fillId="3" borderId="5" xfId="0" applyFont="1" applyFill="1" applyBorder="1" applyAlignment="1">
      <alignment horizontal="right"/>
    </xf>
    <xf numFmtId="164" fontId="20" fillId="0" borderId="5" xfId="0" applyFont="1" applyBorder="1" applyAlignment="1">
      <alignment/>
    </xf>
    <xf numFmtId="164" fontId="20" fillId="0" borderId="5" xfId="0" applyFont="1" applyBorder="1" applyAlignment="1">
      <alignment horizontal="right"/>
    </xf>
    <xf numFmtId="164" fontId="11" fillId="0" borderId="5" xfId="0" applyFont="1" applyBorder="1" applyAlignment="1">
      <alignment horizontal="right"/>
    </xf>
    <xf numFmtId="164" fontId="3" fillId="6" borderId="0" xfId="0" applyFont="1" applyFill="1" applyAlignment="1">
      <alignment/>
    </xf>
    <xf numFmtId="164" fontId="0" fillId="6" borderId="0" xfId="0" applyFill="1" applyAlignment="1">
      <alignment/>
    </xf>
    <xf numFmtId="164" fontId="7" fillId="7" borderId="1" xfId="0" applyFont="1" applyFill="1" applyBorder="1" applyAlignment="1">
      <alignment horizontal="right" vertical="top" wrapText="1"/>
    </xf>
    <xf numFmtId="164" fontId="7" fillId="7" borderId="1" xfId="0" applyFont="1" applyFill="1" applyBorder="1" applyAlignment="1">
      <alignment vertical="top" wrapText="1"/>
    </xf>
    <xf numFmtId="164" fontId="14" fillId="0" borderId="5" xfId="0" applyFont="1" applyBorder="1" applyAlignment="1">
      <alignment horizontal="right"/>
    </xf>
    <xf numFmtId="169" fontId="14" fillId="0" borderId="5" xfId="0" applyNumberFormat="1" applyFont="1" applyBorder="1" applyAlignment="1">
      <alignment horizontal="right"/>
    </xf>
    <xf numFmtId="164" fontId="21" fillId="0" borderId="0" xfId="0" applyFont="1" applyAlignment="1">
      <alignment wrapText="1"/>
    </xf>
    <xf numFmtId="164" fontId="6" fillId="3" borderId="1" xfId="0" applyFont="1" applyFill="1" applyBorder="1" applyAlignment="1">
      <alignment horizontal="right" wrapText="1"/>
    </xf>
    <xf numFmtId="164" fontId="6" fillId="3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11" fillId="0" borderId="0" xfId="0" applyFont="1" applyAlignment="1">
      <alignment/>
    </xf>
    <xf numFmtId="164" fontId="22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8" fontId="11" fillId="0" borderId="5" xfId="0" applyNumberFormat="1" applyFont="1" applyBorder="1" applyAlignment="1">
      <alignment horizontal="right"/>
    </xf>
    <xf numFmtId="164" fontId="22" fillId="0" borderId="5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80" zoomScaleSheetLayoutView="80" workbookViewId="0" topLeftCell="A1">
      <pane ySplit="3" topLeftCell="A4" activePane="bottomLeft" state="frozen"/>
      <selection pane="topLeft" activeCell="A1" sqref="A1"/>
      <selection pane="bottomLeft" activeCell="R29" sqref="R29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3.75390625" style="0" customWidth="1"/>
    <col min="5" max="5" width="22.125" style="0" customWidth="1"/>
    <col min="6" max="6" width="7.625" style="0" customWidth="1"/>
    <col min="7" max="7" width="8.625" style="0" customWidth="1"/>
    <col min="8" max="8" width="9.875" style="1" customWidth="1"/>
    <col min="9" max="9" width="5.625" style="0" customWidth="1"/>
    <col min="10" max="10" width="8.00390625" style="0" customWidth="1"/>
    <col min="11" max="11" width="6.625" style="0" customWidth="1"/>
  </cols>
  <sheetData>
    <row r="1" spans="1:11" s="6" customFormat="1" ht="17.25">
      <c r="A1" s="2" t="s">
        <v>0</v>
      </c>
      <c r="B1" s="3"/>
      <c r="C1" s="3"/>
      <c r="D1" s="3"/>
      <c r="E1" s="3"/>
      <c r="F1" s="3"/>
      <c r="G1" s="3"/>
      <c r="H1" s="4">
        <v>10.1</v>
      </c>
      <c r="I1" s="5" t="s">
        <v>1</v>
      </c>
      <c r="J1" s="5"/>
      <c r="K1" s="5"/>
    </row>
    <row r="2" spans="1:11" s="11" customFormat="1" ht="15">
      <c r="A2" s="7" t="s">
        <v>2</v>
      </c>
      <c r="B2" s="8"/>
      <c r="C2" s="8"/>
      <c r="D2" s="8"/>
      <c r="E2" s="8"/>
      <c r="F2" s="8"/>
      <c r="G2" s="8"/>
      <c r="H2" s="8" t="s">
        <v>3</v>
      </c>
      <c r="I2" s="9"/>
      <c r="J2" s="9"/>
      <c r="K2" s="10"/>
    </row>
    <row r="3" spans="1:12" s="14" customFormat="1" ht="36.75">
      <c r="A3" s="12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/>
    </row>
    <row r="4" spans="1:11" ht="12.75">
      <c r="A4" s="15"/>
      <c r="B4" s="16"/>
      <c r="C4" s="17" t="s">
        <v>15</v>
      </c>
      <c r="D4" s="18" t="s">
        <v>16</v>
      </c>
      <c r="E4" s="18" t="s">
        <v>17</v>
      </c>
      <c r="F4" s="16"/>
      <c r="G4" s="16"/>
      <c r="H4" s="19"/>
      <c r="I4" s="16"/>
      <c r="J4" s="16"/>
      <c r="K4" s="20"/>
    </row>
    <row r="5" spans="1:11" ht="12.75">
      <c r="A5" s="21">
        <f>ROW(C1)</f>
        <v>1</v>
      </c>
      <c r="B5" s="22">
        <v>6</v>
      </c>
      <c r="C5" s="23" t="s">
        <v>18</v>
      </c>
      <c r="D5" s="24" t="s">
        <v>19</v>
      </c>
      <c r="E5" s="24" t="s">
        <v>20</v>
      </c>
      <c r="F5" s="25">
        <v>1976</v>
      </c>
      <c r="G5" s="25" t="str">
        <f>VLOOKUP(F5,RN!$A$1:$B$107,2,0)</f>
        <v>MA</v>
      </c>
      <c r="H5" s="26">
        <f>VLOOKUP(B5,MC!$A$2:$B$1012,2,0)</f>
        <v>0.0271875</v>
      </c>
      <c r="I5" s="21">
        <v>30</v>
      </c>
      <c r="J5" s="22">
        <f>RANK(H5,Kategorie!$H$1:$H$36,1)</f>
        <v>2</v>
      </c>
      <c r="K5" s="27">
        <f>H5/$H$1</f>
        <v>0.002691831683168317</v>
      </c>
    </row>
    <row r="6" spans="1:11" ht="12.75">
      <c r="A6" s="21">
        <f>ROW(C2)</f>
        <v>2</v>
      </c>
      <c r="B6" s="22">
        <v>25</v>
      </c>
      <c r="C6" s="23" t="s">
        <v>21</v>
      </c>
      <c r="D6" s="24" t="s">
        <v>22</v>
      </c>
      <c r="E6" s="24" t="s">
        <v>23</v>
      </c>
      <c r="F6" s="28">
        <v>1972</v>
      </c>
      <c r="G6" s="25" t="str">
        <f>VLOOKUP(F6,RN!$A$1:$B$107,2,0)</f>
        <v>MA</v>
      </c>
      <c r="H6" s="26">
        <f>VLOOKUP(B6,MC!$A$2:$B$1012,2,0)</f>
        <v>0.027766203703703706</v>
      </c>
      <c r="I6" s="21">
        <v>25</v>
      </c>
      <c r="J6" s="22">
        <f>RANK(H6,Kategorie!$H$1:$H$36,1)</f>
        <v>4</v>
      </c>
      <c r="K6" s="27">
        <f>H6/$H$1</f>
        <v>0.0027491290795746246</v>
      </c>
    </row>
    <row r="7" spans="1:11" ht="12.75">
      <c r="A7" s="21">
        <f>ROW(C3)</f>
        <v>3</v>
      </c>
      <c r="B7" s="22">
        <v>33</v>
      </c>
      <c r="C7" s="23" t="s">
        <v>24</v>
      </c>
      <c r="D7" s="24" t="s">
        <v>25</v>
      </c>
      <c r="E7" s="24" t="s">
        <v>26</v>
      </c>
      <c r="F7" s="28">
        <v>1981</v>
      </c>
      <c r="G7" s="25" t="str">
        <f>VLOOKUP(F7,RN!$A$1:$B$107,2,0)</f>
        <v>MA</v>
      </c>
      <c r="H7" s="26">
        <f>VLOOKUP(B7,MC!$A$2:$B$1012,2,0)</f>
        <v>0.02851851851851852</v>
      </c>
      <c r="I7" s="21">
        <v>21</v>
      </c>
      <c r="J7" s="22">
        <f>RANK(H7,Kategorie!$H$1:$H$36,1)</f>
        <v>5</v>
      </c>
      <c r="K7" s="27">
        <f>H7/$H$1</f>
        <v>0.002823615694902824</v>
      </c>
    </row>
    <row r="8" spans="1:11" ht="12.75">
      <c r="A8" s="21">
        <f>ROW(C4)</f>
        <v>4</v>
      </c>
      <c r="B8" s="22">
        <v>5</v>
      </c>
      <c r="C8" s="23" t="s">
        <v>27</v>
      </c>
      <c r="D8" s="24" t="s">
        <v>19</v>
      </c>
      <c r="E8" s="24" t="s">
        <v>28</v>
      </c>
      <c r="F8" s="25">
        <v>1992</v>
      </c>
      <c r="G8" s="25" t="str">
        <f>VLOOKUP(F8,RN!$A$1:$B$107,2,0)</f>
        <v>MA</v>
      </c>
      <c r="H8" s="26">
        <f>VLOOKUP(B8,MC!$A$2:$B$1012,2,0)</f>
        <v>0.02898148148148148</v>
      </c>
      <c r="I8" s="21">
        <v>18</v>
      </c>
      <c r="J8" s="22">
        <f>RANK(H8,Kategorie!$H$1:$H$36,1)</f>
        <v>6</v>
      </c>
      <c r="K8" s="27">
        <f>H8/$H$1</f>
        <v>0.0028694536120278695</v>
      </c>
    </row>
    <row r="9" spans="1:11" ht="12.75">
      <c r="A9" s="21">
        <f>ROW(C5)</f>
        <v>5</v>
      </c>
      <c r="B9" s="22">
        <v>13</v>
      </c>
      <c r="C9" s="23" t="s">
        <v>24</v>
      </c>
      <c r="D9" s="24" t="s">
        <v>29</v>
      </c>
      <c r="E9" s="24" t="s">
        <v>30</v>
      </c>
      <c r="F9" s="28">
        <v>1993</v>
      </c>
      <c r="G9" s="25" t="str">
        <f>VLOOKUP(F9,RN!$A$1:$B$107,2,0)</f>
        <v>MA</v>
      </c>
      <c r="H9" s="26">
        <f>VLOOKUP(B9,MC!$A$2:$B$1012,2,0)</f>
        <v>0.030208333333333334</v>
      </c>
      <c r="I9" s="21">
        <v>16</v>
      </c>
      <c r="J9" s="22">
        <f>RANK(H9,Kategorie!$H$1:$H$36,1)</f>
        <v>10</v>
      </c>
      <c r="K9" s="27">
        <f>H9/$H$1</f>
        <v>0.002990924092409241</v>
      </c>
    </row>
    <row r="10" spans="1:11" ht="12.75">
      <c r="A10" s="21">
        <f>ROW(C6)</f>
        <v>6</v>
      </c>
      <c r="B10" s="22">
        <v>21</v>
      </c>
      <c r="C10" s="23" t="s">
        <v>31</v>
      </c>
      <c r="D10" s="24" t="s">
        <v>32</v>
      </c>
      <c r="E10" s="24" t="s">
        <v>33</v>
      </c>
      <c r="F10" s="28">
        <v>1981</v>
      </c>
      <c r="G10" s="25" t="str">
        <f>VLOOKUP(F10,RN!$A$1:$B$107,2,0)</f>
        <v>MA</v>
      </c>
      <c r="H10" s="26">
        <f>VLOOKUP(B10,MC!$A$2:$B$1012,2,0)</f>
        <v>0.030439814814814815</v>
      </c>
      <c r="I10" s="21">
        <v>15</v>
      </c>
      <c r="J10" s="22">
        <f>RANK(H10,Kategorie!$H$1:$H$36,1)</f>
        <v>11</v>
      </c>
      <c r="K10" s="27">
        <f>H10/$H$1</f>
        <v>0.003013843050971764</v>
      </c>
    </row>
    <row r="11" spans="1:11" ht="12.75">
      <c r="A11" s="21">
        <f>ROW(C7)</f>
        <v>7</v>
      </c>
      <c r="B11" s="22">
        <v>18</v>
      </c>
      <c r="C11" s="23" t="s">
        <v>34</v>
      </c>
      <c r="D11" s="24" t="s">
        <v>35</v>
      </c>
      <c r="E11" s="24" t="s">
        <v>20</v>
      </c>
      <c r="F11" s="28">
        <v>1974</v>
      </c>
      <c r="G11" s="25" t="str">
        <f>VLOOKUP(F11,RN!$A$1:$B$107,2,0)</f>
        <v>MA</v>
      </c>
      <c r="H11" s="26">
        <f>VLOOKUP(B11,MC!$A$2:$B$1012,2,0)</f>
        <v>0.03119212962962963</v>
      </c>
      <c r="I11" s="21">
        <v>14</v>
      </c>
      <c r="J11" s="22">
        <f>RANK(H11,Kategorie!$H$1:$H$36,1)</f>
        <v>14</v>
      </c>
      <c r="K11" s="27">
        <f>H11/$H$1</f>
        <v>0.0030883296662999635</v>
      </c>
    </row>
    <row r="12" spans="1:11" ht="12.75">
      <c r="A12" s="21">
        <f>ROW(C8)</f>
        <v>8</v>
      </c>
      <c r="B12" s="22">
        <v>8</v>
      </c>
      <c r="C12" s="23" t="s">
        <v>36</v>
      </c>
      <c r="D12" s="24" t="s">
        <v>37</v>
      </c>
      <c r="E12" s="24" t="s">
        <v>20</v>
      </c>
      <c r="F12" s="25">
        <v>1984</v>
      </c>
      <c r="G12" s="25" t="str">
        <f>VLOOKUP(F12,RN!$A$1:$B$107,2,0)</f>
        <v>MA</v>
      </c>
      <c r="H12" s="26">
        <f>VLOOKUP(B12,MC!$A$2:$B$1012,2,0)</f>
        <v>0.03288194444444445</v>
      </c>
      <c r="I12" s="21">
        <v>13</v>
      </c>
      <c r="J12" s="22">
        <f>RANK(H12,Kategorie!$H$1:$H$36,1)</f>
        <v>17</v>
      </c>
      <c r="K12" s="27">
        <f>H12/$H$1</f>
        <v>0.003255638063806381</v>
      </c>
    </row>
    <row r="13" spans="1:11" ht="12.75">
      <c r="A13" s="21">
        <f>ROW(C9)</f>
        <v>9</v>
      </c>
      <c r="B13" s="22">
        <v>16</v>
      </c>
      <c r="C13" s="23" t="s">
        <v>38</v>
      </c>
      <c r="D13" s="24" t="s">
        <v>39</v>
      </c>
      <c r="E13" s="24" t="s">
        <v>40</v>
      </c>
      <c r="F13" s="28">
        <v>1995</v>
      </c>
      <c r="G13" s="25" t="str">
        <f>VLOOKUP(F13,RN!$A$1:$B$107,2,0)</f>
        <v>MA</v>
      </c>
      <c r="H13" s="26">
        <f>VLOOKUP(B13,MC!$A$2:$B$1012,2,0)</f>
        <v>0.03474537037037037</v>
      </c>
      <c r="I13" s="21">
        <v>12</v>
      </c>
      <c r="J13" s="22">
        <f>RANK(H13,Kategorie!$H$1:$H$36,1)</f>
        <v>20</v>
      </c>
      <c r="K13" s="27">
        <f>H13/$H$1</f>
        <v>0.00344013568023469</v>
      </c>
    </row>
    <row r="14" spans="1:11" ht="12.75">
      <c r="A14" s="21">
        <f>ROW(C10)</f>
        <v>10</v>
      </c>
      <c r="B14" s="22">
        <v>32</v>
      </c>
      <c r="C14" s="23" t="s">
        <v>41</v>
      </c>
      <c r="D14" s="24" t="s">
        <v>22</v>
      </c>
      <c r="E14" s="24" t="s">
        <v>20</v>
      </c>
      <c r="F14" s="28">
        <v>1976</v>
      </c>
      <c r="G14" s="25" t="str">
        <f>VLOOKUP(F14,RN!$A$1:$B$107,2,0)</f>
        <v>MA</v>
      </c>
      <c r="H14" s="26">
        <f>VLOOKUP(B14,MC!$A$2:$B$1012,2,0)</f>
        <v>0.03532407407407408</v>
      </c>
      <c r="I14" s="21">
        <v>11</v>
      </c>
      <c r="J14" s="22">
        <f>RANK(H14,Kategorie!$H$1:$H$36,1)</f>
        <v>22</v>
      </c>
      <c r="K14" s="27">
        <f>H14/$H$1</f>
        <v>0.0034974330766409977</v>
      </c>
    </row>
    <row r="15" spans="1:11" ht="12.75">
      <c r="A15" s="21">
        <f>ROW(C11)</f>
        <v>11</v>
      </c>
      <c r="B15" s="22">
        <v>34</v>
      </c>
      <c r="C15" s="23" t="s">
        <v>42</v>
      </c>
      <c r="D15" s="24" t="s">
        <v>43</v>
      </c>
      <c r="E15" s="24" t="s">
        <v>44</v>
      </c>
      <c r="F15" s="28">
        <v>1977</v>
      </c>
      <c r="G15" s="25" t="str">
        <f>VLOOKUP(F15,RN!$A$1:$B$107,2,0)</f>
        <v>MA</v>
      </c>
      <c r="H15" s="26">
        <f>VLOOKUP(B15,MC!$A$2:$B$1012,2,0)</f>
        <v>0.035520833333333335</v>
      </c>
      <c r="I15" s="21">
        <v>10</v>
      </c>
      <c r="J15" s="22">
        <f>RANK(H15,Kategorie!$H$1:$H$36,1)</f>
        <v>23</v>
      </c>
      <c r="K15" s="27">
        <f>H15/$H$1</f>
        <v>0.003516914191419142</v>
      </c>
    </row>
    <row r="16" spans="1:11" ht="12.75">
      <c r="A16" s="21">
        <f>ROW(C12)</f>
        <v>12</v>
      </c>
      <c r="B16" s="22">
        <v>19</v>
      </c>
      <c r="C16" s="23" t="s">
        <v>45</v>
      </c>
      <c r="D16" s="24" t="s">
        <v>46</v>
      </c>
      <c r="E16" s="24" t="s">
        <v>47</v>
      </c>
      <c r="F16" s="28">
        <v>1982</v>
      </c>
      <c r="G16" s="25" t="str">
        <f>VLOOKUP(F16,RN!$A$1:$B$107,2,0)</f>
        <v>MA</v>
      </c>
      <c r="H16" s="26">
        <f>VLOOKUP(B16,MC!$A$2:$B$1012,2,0)</f>
        <v>0.038078703703703705</v>
      </c>
      <c r="I16" s="21">
        <v>9</v>
      </c>
      <c r="J16" s="22">
        <f>RANK(H16,Kategorie!$H$1:$H$36,1)</f>
        <v>26</v>
      </c>
      <c r="K16" s="27">
        <f>H16/$H$1</f>
        <v>0.00377016868353502</v>
      </c>
    </row>
    <row r="17" spans="1:11" ht="12.75">
      <c r="A17" s="21">
        <f>ROW(C13)</f>
        <v>13</v>
      </c>
      <c r="B17" s="22">
        <v>17</v>
      </c>
      <c r="C17" s="23" t="s">
        <v>48</v>
      </c>
      <c r="D17" s="24" t="s">
        <v>39</v>
      </c>
      <c r="E17" s="24" t="s">
        <v>40</v>
      </c>
      <c r="F17" s="28">
        <v>1996</v>
      </c>
      <c r="G17" s="25" t="str">
        <f>VLOOKUP(F17,RN!$A$1:$B$107,2,0)</f>
        <v>MA</v>
      </c>
      <c r="H17" s="29" t="s">
        <v>49</v>
      </c>
      <c r="I17" s="21" t="s">
        <v>50</v>
      </c>
      <c r="J17" s="22" t="s">
        <v>50</v>
      </c>
      <c r="K17" s="27" t="s">
        <v>50</v>
      </c>
    </row>
    <row r="18" spans="1:11" ht="12.75">
      <c r="A18" s="15"/>
      <c r="B18" s="16"/>
      <c r="C18" s="18" t="s">
        <v>51</v>
      </c>
      <c r="D18" s="18" t="s">
        <v>52</v>
      </c>
      <c r="E18" s="18" t="s">
        <v>53</v>
      </c>
      <c r="F18" s="16"/>
      <c r="G18" s="19" t="s">
        <v>50</v>
      </c>
      <c r="H18" s="19"/>
      <c r="I18" s="16"/>
      <c r="J18" s="30"/>
      <c r="K18" s="20"/>
    </row>
    <row r="19" spans="1:11" ht="12.75">
      <c r="A19" s="21">
        <f>ROW(C1)</f>
        <v>1</v>
      </c>
      <c r="B19" s="22">
        <v>15</v>
      </c>
      <c r="C19" s="23" t="s">
        <v>54</v>
      </c>
      <c r="D19" s="24" t="s">
        <v>39</v>
      </c>
      <c r="E19" s="24" t="s">
        <v>40</v>
      </c>
      <c r="F19" s="28">
        <v>1965</v>
      </c>
      <c r="G19" s="25" t="str">
        <f>VLOOKUP(F19,RN!$A$1:$B$107,2,0)</f>
        <v>MB</v>
      </c>
      <c r="H19" s="26">
        <f>VLOOKUP(B19,MC!$A$2:$B$1012,2,0)</f>
        <v>0.02976851851851852</v>
      </c>
      <c r="I19" s="21">
        <v>30</v>
      </c>
      <c r="J19" s="22">
        <f>RANK(H19,Kategorie!$H$1:$H$36,1)</f>
        <v>8</v>
      </c>
      <c r="K19" s="27">
        <f>H19/$H$1</f>
        <v>0.0029473780711404478</v>
      </c>
    </row>
    <row r="20" spans="1:11" ht="12.75">
      <c r="A20" s="21">
        <f>ROW(C2)</f>
        <v>2</v>
      </c>
      <c r="B20" s="22">
        <v>28</v>
      </c>
      <c r="C20" s="23" t="s">
        <v>55</v>
      </c>
      <c r="D20" s="24" t="s">
        <v>56</v>
      </c>
      <c r="E20" s="24" t="s">
        <v>57</v>
      </c>
      <c r="F20" s="28">
        <v>1962</v>
      </c>
      <c r="G20" s="25" t="str">
        <f>VLOOKUP(F20,RN!$A$1:$B$107,2,0)</f>
        <v>MB</v>
      </c>
      <c r="H20" s="26">
        <f>VLOOKUP(B20,MC!$A$2:$B$1012,2,0)</f>
        <v>0.029895833333333333</v>
      </c>
      <c r="I20" s="21">
        <v>25</v>
      </c>
      <c r="J20" s="22">
        <f>RANK(H20,Kategorie!$H$1:$H$36,1)</f>
        <v>9</v>
      </c>
      <c r="K20" s="27">
        <f>H20/$H$1</f>
        <v>0.002959983498349835</v>
      </c>
    </row>
    <row r="21" spans="1:11" ht="12.75">
      <c r="A21" s="21">
        <f>ROW(C3)</f>
        <v>3</v>
      </c>
      <c r="B21" s="22">
        <v>2</v>
      </c>
      <c r="C21" s="23" t="s">
        <v>58</v>
      </c>
      <c r="D21" s="24" t="s">
        <v>59</v>
      </c>
      <c r="E21" s="24" t="s">
        <v>60</v>
      </c>
      <c r="F21" s="25">
        <v>1963</v>
      </c>
      <c r="G21" s="25" t="str">
        <f>VLOOKUP(F21,RN!$A$1:$B$107,2,0)</f>
        <v>MB</v>
      </c>
      <c r="H21" s="26">
        <f>VLOOKUP(B21,MC!$A$2:$B$1012,2,0)</f>
        <v>0.03071759259259259</v>
      </c>
      <c r="I21" s="21">
        <v>21</v>
      </c>
      <c r="J21" s="22">
        <f>RANK(H21,Kategorie!$H$1:$H$36,1)</f>
        <v>12</v>
      </c>
      <c r="K21" s="27">
        <f>H21/$H$1</f>
        <v>0.0030413458012467916</v>
      </c>
    </row>
    <row r="22" spans="1:11" ht="12.75">
      <c r="A22" s="21">
        <f>ROW(C4)</f>
        <v>4</v>
      </c>
      <c r="B22" s="22">
        <v>4</v>
      </c>
      <c r="C22" s="23" t="s">
        <v>61</v>
      </c>
      <c r="D22" s="24" t="s">
        <v>19</v>
      </c>
      <c r="E22" s="24" t="s">
        <v>62</v>
      </c>
      <c r="F22" s="25">
        <v>1964</v>
      </c>
      <c r="G22" s="25" t="str">
        <f>VLOOKUP(F22,RN!$A$1:$B$107,2,0)</f>
        <v>MB</v>
      </c>
      <c r="H22" s="26">
        <f>VLOOKUP(B22,MC!$A$2:$B$1012,2,0)</f>
        <v>0.031828703703703706</v>
      </c>
      <c r="I22" s="21">
        <v>18</v>
      </c>
      <c r="J22" s="22">
        <f>RANK(H22,Kategorie!$H$1:$H$36,1)</f>
        <v>15</v>
      </c>
      <c r="K22" s="27">
        <f>H22/$H$1</f>
        <v>0.0031513568023469017</v>
      </c>
    </row>
    <row r="23" spans="1:11" ht="12.75">
      <c r="A23" s="21">
        <f>ROW(C5)</f>
        <v>5</v>
      </c>
      <c r="B23" s="22">
        <v>7</v>
      </c>
      <c r="C23" s="23" t="s">
        <v>63</v>
      </c>
      <c r="D23" s="24" t="s">
        <v>64</v>
      </c>
      <c r="E23" s="24" t="s">
        <v>65</v>
      </c>
      <c r="F23" s="25">
        <v>1963</v>
      </c>
      <c r="G23" s="25" t="str">
        <f>VLOOKUP(F23,RN!$A$1:$B$107,2,0)</f>
        <v>MB</v>
      </c>
      <c r="H23" s="26">
        <f>VLOOKUP(B23,MC!$A$2:$B$1012,2,0)</f>
        <v>0.03302083333333333</v>
      </c>
      <c r="I23" s="21">
        <v>16</v>
      </c>
      <c r="J23" s="22">
        <f>RANK(H23,Kategorie!$H$1:$H$36,1)</f>
        <v>18</v>
      </c>
      <c r="K23" s="27">
        <f>H23/$H$1</f>
        <v>0.0032693894389438944</v>
      </c>
    </row>
    <row r="24" spans="1:11" ht="12.75">
      <c r="A24" s="21">
        <f>ROW(C6)</f>
        <v>6</v>
      </c>
      <c r="B24" s="22">
        <v>11</v>
      </c>
      <c r="C24" s="23" t="s">
        <v>66</v>
      </c>
      <c r="D24" s="24" t="s">
        <v>67</v>
      </c>
      <c r="E24" s="24" t="s">
        <v>30</v>
      </c>
      <c r="F24" s="25">
        <v>1966</v>
      </c>
      <c r="G24" s="25" t="str">
        <f>VLOOKUP(F24,RN!$A$1:$B$107,2,0)</f>
        <v>MB</v>
      </c>
      <c r="H24" s="26">
        <f>VLOOKUP(B24,MC!$A$2:$B$1012,2,0)</f>
        <v>0.03511574074074074</v>
      </c>
      <c r="I24" s="21">
        <v>15</v>
      </c>
      <c r="J24" s="22">
        <f>RANK(H24,Kategorie!$H$1:$H$36,1)</f>
        <v>21</v>
      </c>
      <c r="K24" s="27">
        <f>H24/$H$1</f>
        <v>0.003476806013934727</v>
      </c>
    </row>
    <row r="25" spans="1:11" ht="12.75">
      <c r="A25" s="21">
        <f>ROW(C7)</f>
        <v>7</v>
      </c>
      <c r="B25" s="22">
        <v>9</v>
      </c>
      <c r="C25" s="23" t="s">
        <v>68</v>
      </c>
      <c r="D25" s="24" t="s">
        <v>59</v>
      </c>
      <c r="E25" s="24" t="s">
        <v>69</v>
      </c>
      <c r="F25" s="25">
        <v>1967</v>
      </c>
      <c r="G25" s="25" t="str">
        <f>VLOOKUP(F25,RN!$A$1:$B$107,2,0)</f>
        <v>MB</v>
      </c>
      <c r="H25" s="31">
        <f>VLOOKUP(B25,MC!$A$2:$B$1012,2,0)</f>
        <v>0.04202546296296296</v>
      </c>
      <c r="I25" s="21">
        <v>14</v>
      </c>
      <c r="J25" s="22">
        <f>RANK(H25,Kategorie!$H$1:$H$36,1)</f>
        <v>28</v>
      </c>
      <c r="K25" s="27">
        <f>H25/$H$1</f>
        <v>0.004160936927026035</v>
      </c>
    </row>
    <row r="26" spans="1:11" ht="12.75">
      <c r="A26" s="15"/>
      <c r="B26" s="16"/>
      <c r="C26" s="18" t="s">
        <v>70</v>
      </c>
      <c r="D26" s="18" t="s">
        <v>71</v>
      </c>
      <c r="E26" s="18" t="s">
        <v>72</v>
      </c>
      <c r="F26" s="16"/>
      <c r="G26" s="19" t="s">
        <v>50</v>
      </c>
      <c r="H26" s="19"/>
      <c r="I26" s="16"/>
      <c r="J26" s="30"/>
      <c r="K26" s="20"/>
    </row>
    <row r="27" spans="1:11" ht="12.75">
      <c r="A27" s="21">
        <f>ROW(C1)</f>
        <v>1</v>
      </c>
      <c r="B27" s="22">
        <v>31</v>
      </c>
      <c r="C27" s="23" t="s">
        <v>73</v>
      </c>
      <c r="D27" s="24" t="s">
        <v>39</v>
      </c>
      <c r="E27" s="24" t="s">
        <v>74</v>
      </c>
      <c r="F27" s="25">
        <v>1960</v>
      </c>
      <c r="G27" s="25" t="s">
        <v>72</v>
      </c>
      <c r="H27" s="26">
        <f>VLOOKUP(B27,MC!$A$2:$B$1012,2,0)</f>
        <v>0.026689814814814816</v>
      </c>
      <c r="I27" s="21">
        <v>30</v>
      </c>
      <c r="J27" s="22">
        <f>RANK(H27,Kategorie!$H$1:$H$36,1)</f>
        <v>1</v>
      </c>
      <c r="K27" s="27">
        <f>H27/$H$1</f>
        <v>0.0026425559222588925</v>
      </c>
    </row>
    <row r="28" spans="1:11" ht="12.75">
      <c r="A28" s="21">
        <f>ROW(C2)</f>
        <v>2</v>
      </c>
      <c r="B28" s="22">
        <v>1</v>
      </c>
      <c r="C28" s="23" t="s">
        <v>75</v>
      </c>
      <c r="D28" s="24" t="s">
        <v>76</v>
      </c>
      <c r="E28" s="24" t="s">
        <v>77</v>
      </c>
      <c r="F28" s="28">
        <v>1956</v>
      </c>
      <c r="G28" s="25" t="s">
        <v>72</v>
      </c>
      <c r="H28" s="26">
        <f>VLOOKUP(B28,MC!$A$2:$B$1012,2,0)</f>
        <v>0.027407407407407408</v>
      </c>
      <c r="I28" s="21">
        <v>25</v>
      </c>
      <c r="J28" s="22">
        <f>RANK(H28,Kategorie!$H$1:$H$36,1)</f>
        <v>3</v>
      </c>
      <c r="K28" s="27">
        <f>H28/$H$1</f>
        <v>0.0027136046938027137</v>
      </c>
    </row>
    <row r="29" spans="1:11" ht="12.75">
      <c r="A29" s="21">
        <f>ROW(C3)</f>
        <v>3</v>
      </c>
      <c r="B29" s="22">
        <v>14</v>
      </c>
      <c r="C29" s="23" t="s">
        <v>78</v>
      </c>
      <c r="D29" s="24" t="s">
        <v>56</v>
      </c>
      <c r="E29" s="24" t="s">
        <v>79</v>
      </c>
      <c r="F29" s="25">
        <v>1960</v>
      </c>
      <c r="G29" s="25" t="s">
        <v>72</v>
      </c>
      <c r="H29" s="26">
        <f>VLOOKUP(B29,MC!$A$2:$B$1012,2,0)</f>
        <v>0.029212962962962965</v>
      </c>
      <c r="I29" s="21">
        <v>21</v>
      </c>
      <c r="J29" s="22">
        <f>RANK(H29,Kategorie!$H$1:$H$36,1)</f>
        <v>7</v>
      </c>
      <c r="K29" s="27">
        <f>H29/$H$1</f>
        <v>0.0028923725705903925</v>
      </c>
    </row>
    <row r="30" spans="1:11" ht="12.75">
      <c r="A30" s="21">
        <f>ROW(C4)</f>
        <v>4</v>
      </c>
      <c r="B30" s="22">
        <v>3</v>
      </c>
      <c r="C30" s="23" t="s">
        <v>80</v>
      </c>
      <c r="D30" s="24" t="s">
        <v>56</v>
      </c>
      <c r="E30" s="24" t="s">
        <v>60</v>
      </c>
      <c r="F30" s="28">
        <v>1961</v>
      </c>
      <c r="G30" s="25" t="s">
        <v>72</v>
      </c>
      <c r="H30" s="26">
        <f>VLOOKUP(B30,MC!$A$2:$B$1012,2,0)</f>
        <v>0.03085648148148148</v>
      </c>
      <c r="I30" s="21">
        <v>18</v>
      </c>
      <c r="J30" s="22">
        <f>RANK(H30,Kategorie!$H$1:$H$36,1)</f>
        <v>13</v>
      </c>
      <c r="K30" s="27">
        <f>H30/$H$1</f>
        <v>0.0030550971763843053</v>
      </c>
    </row>
    <row r="31" spans="1:11" ht="12.75">
      <c r="A31" s="21">
        <f>ROW(C5)</f>
        <v>5</v>
      </c>
      <c r="B31" s="22">
        <v>37</v>
      </c>
      <c r="C31" s="23" t="s">
        <v>81</v>
      </c>
      <c r="D31" s="24" t="s">
        <v>22</v>
      </c>
      <c r="E31" s="24" t="s">
        <v>82</v>
      </c>
      <c r="F31" s="25">
        <v>1957</v>
      </c>
      <c r="G31" s="25" t="s">
        <v>72</v>
      </c>
      <c r="H31" s="26">
        <f>VLOOKUP(B31,MC!$A$2:$B$1012,2,0)</f>
        <v>0.03215277777777777</v>
      </c>
      <c r="I31" s="21">
        <v>16</v>
      </c>
      <c r="J31" s="22">
        <f>RANK(H31,Kategorie!$H$1:$H$36,1)</f>
        <v>16</v>
      </c>
      <c r="K31" s="27">
        <f>H31/$H$1</f>
        <v>0.003183443344334433</v>
      </c>
    </row>
    <row r="32" spans="1:11" ht="12.75">
      <c r="A32" s="21">
        <f>ROW(C6)</f>
        <v>6</v>
      </c>
      <c r="B32" s="22">
        <v>10</v>
      </c>
      <c r="C32" s="23" t="s">
        <v>83</v>
      </c>
      <c r="D32" s="24" t="s">
        <v>84</v>
      </c>
      <c r="E32" s="24" t="s">
        <v>47</v>
      </c>
      <c r="F32" s="25">
        <v>1958</v>
      </c>
      <c r="G32" s="25" t="s">
        <v>72</v>
      </c>
      <c r="H32" s="26">
        <f>VLOOKUP(B32,MC!$A$2:$B$1012,2,0)</f>
        <v>0.03314814814814815</v>
      </c>
      <c r="I32" s="21">
        <v>15</v>
      </c>
      <c r="J32" s="22">
        <f>RANK(H32,Kategorie!$H$1:$H$36,1)</f>
        <v>19</v>
      </c>
      <c r="K32" s="27">
        <f>H32/$H$1</f>
        <v>0.0032819948661532822</v>
      </c>
    </row>
    <row r="33" spans="1:11" ht="12.75">
      <c r="A33" s="21">
        <f>ROW(C7)</f>
        <v>7</v>
      </c>
      <c r="B33" s="22">
        <v>36</v>
      </c>
      <c r="C33" s="23" t="s">
        <v>85</v>
      </c>
      <c r="D33" s="24" t="s">
        <v>86</v>
      </c>
      <c r="E33" s="24" t="s">
        <v>87</v>
      </c>
      <c r="F33" s="25">
        <v>1953</v>
      </c>
      <c r="G33" s="25" t="s">
        <v>72</v>
      </c>
      <c r="H33" s="26">
        <f>VLOOKUP(B33,MC!$A$2:$B$1012,2,0)</f>
        <v>0.03756944444444444</v>
      </c>
      <c r="I33" s="21">
        <v>14</v>
      </c>
      <c r="J33" s="22">
        <f>RANK(H33,Kategorie!$H$1:$H$36,1)</f>
        <v>25</v>
      </c>
      <c r="K33" s="27">
        <f>H33/$H$1</f>
        <v>0.0037197469746974693</v>
      </c>
    </row>
    <row r="34" spans="1:11" ht="12.75">
      <c r="A34" s="21">
        <f>ROW(C8)</f>
        <v>8</v>
      </c>
      <c r="B34" s="22">
        <v>26</v>
      </c>
      <c r="C34" s="23" t="s">
        <v>88</v>
      </c>
      <c r="D34" s="24" t="s">
        <v>59</v>
      </c>
      <c r="E34" s="24" t="s">
        <v>30</v>
      </c>
      <c r="F34" s="25">
        <v>1959</v>
      </c>
      <c r="G34" s="25" t="s">
        <v>72</v>
      </c>
      <c r="H34" s="26">
        <f>VLOOKUP(B34,MC!$A$2:$B$1012,2,0)</f>
        <v>0.03965277777777777</v>
      </c>
      <c r="I34" s="21">
        <v>13</v>
      </c>
      <c r="J34" s="22">
        <f>RANK(H34,Kategorie!$H$1:$H$36,1)</f>
        <v>27</v>
      </c>
      <c r="K34" s="27">
        <f>H34/$H$1</f>
        <v>0.003926017601760176</v>
      </c>
    </row>
    <row r="35" spans="1:11" ht="12.75">
      <c r="A35" s="15"/>
      <c r="B35" s="16"/>
      <c r="C35" s="18" t="s">
        <v>89</v>
      </c>
      <c r="D35" s="18" t="s">
        <v>90</v>
      </c>
      <c r="E35" s="18" t="s">
        <v>91</v>
      </c>
      <c r="F35" s="16"/>
      <c r="G35" s="19" t="s">
        <v>50</v>
      </c>
      <c r="H35" s="19"/>
      <c r="I35" s="16"/>
      <c r="J35" s="30"/>
      <c r="K35" s="20"/>
    </row>
    <row r="36" spans="1:11" ht="12.75">
      <c r="A36" s="21">
        <f>ROW(C1)</f>
        <v>1</v>
      </c>
      <c r="B36" s="22">
        <v>20</v>
      </c>
      <c r="C36" s="23" t="s">
        <v>92</v>
      </c>
      <c r="D36" s="24" t="s">
        <v>19</v>
      </c>
      <c r="E36" s="24" t="s">
        <v>28</v>
      </c>
      <c r="F36" s="28">
        <v>1949</v>
      </c>
      <c r="G36" s="25" t="str">
        <f>VLOOKUP(F36,RN!$A$1:$B$107,2,0)</f>
        <v>MD</v>
      </c>
      <c r="H36" s="26">
        <f>VLOOKUP(B36,MC!$A$2:$B$1012,2,0)</f>
        <v>0.03603009259259259</v>
      </c>
      <c r="I36" s="21">
        <v>30</v>
      </c>
      <c r="J36" s="22">
        <f>RANK(H36,Kategorie!$H$1:$H$36,1)</f>
        <v>24</v>
      </c>
      <c r="K36" s="27">
        <f>H36/$H$1</f>
        <v>0.0035673359002566926</v>
      </c>
    </row>
    <row r="37" spans="1:11" s="6" customFormat="1" ht="17.25">
      <c r="A37" s="2" t="s">
        <v>0</v>
      </c>
      <c r="B37" s="3"/>
      <c r="C37" s="3"/>
      <c r="D37" s="3"/>
      <c r="E37" s="3"/>
      <c r="F37" s="3"/>
      <c r="G37" s="3"/>
      <c r="H37" s="32">
        <v>4.1</v>
      </c>
      <c r="I37" s="5" t="s">
        <v>1</v>
      </c>
      <c r="J37" s="33"/>
      <c r="K37" s="5"/>
    </row>
    <row r="38" spans="1:11" s="11" customFormat="1" ht="15">
      <c r="A38" s="7" t="s">
        <v>2</v>
      </c>
      <c r="B38" s="8"/>
      <c r="C38" s="8"/>
      <c r="D38" s="8"/>
      <c r="E38" s="8"/>
      <c r="F38" s="8"/>
      <c r="G38" s="8"/>
      <c r="H38" s="8" t="s">
        <v>50</v>
      </c>
      <c r="I38" s="9"/>
      <c r="J38" s="34"/>
      <c r="K38" s="10"/>
    </row>
    <row r="39" spans="1:11" ht="12.75">
      <c r="A39" s="15"/>
      <c r="B39" s="16"/>
      <c r="C39" s="18" t="s">
        <v>93</v>
      </c>
      <c r="D39" s="18"/>
      <c r="E39" s="18" t="s">
        <v>94</v>
      </c>
      <c r="F39" s="16"/>
      <c r="G39" s="16"/>
      <c r="H39" s="19"/>
      <c r="I39" s="16"/>
      <c r="J39" s="30"/>
      <c r="K39" s="20"/>
    </row>
    <row r="40" spans="1:11" ht="12.75">
      <c r="A40" s="21">
        <f>ROW(C1)</f>
        <v>1</v>
      </c>
      <c r="B40" s="22">
        <v>29</v>
      </c>
      <c r="C40" s="23" t="s">
        <v>95</v>
      </c>
      <c r="D40" s="24" t="s">
        <v>96</v>
      </c>
      <c r="E40" s="24" t="s">
        <v>97</v>
      </c>
      <c r="F40" s="28">
        <v>1994</v>
      </c>
      <c r="G40" s="25" t="s">
        <v>98</v>
      </c>
      <c r="H40" s="26">
        <f>VLOOKUP(B40,MC!$A$2:$B$1012,2,0)</f>
        <v>0.012256944444444444</v>
      </c>
      <c r="I40" s="21">
        <v>30</v>
      </c>
      <c r="J40" s="22">
        <f>ROW(L1)</f>
        <v>1</v>
      </c>
      <c r="K40" s="27">
        <f>H40/$H$37</f>
        <v>0.00298949864498645</v>
      </c>
    </row>
    <row r="41" spans="1:11" ht="12.75">
      <c r="A41" s="21">
        <f>ROW(C2)</f>
        <v>2</v>
      </c>
      <c r="B41" s="22">
        <v>24</v>
      </c>
      <c r="C41" s="23" t="s">
        <v>99</v>
      </c>
      <c r="D41" s="24" t="s">
        <v>100</v>
      </c>
      <c r="E41" s="24" t="s">
        <v>101</v>
      </c>
      <c r="F41" s="28">
        <v>1988</v>
      </c>
      <c r="G41" s="25" t="s">
        <v>98</v>
      </c>
      <c r="H41" s="26">
        <f>VLOOKUP(B41,MC!$A$2:$B$1012,2,0)</f>
        <v>0.012511574074074074</v>
      </c>
      <c r="I41" s="21">
        <v>25</v>
      </c>
      <c r="J41" s="22">
        <f>ROW(L2)</f>
        <v>2</v>
      </c>
      <c r="K41" s="27">
        <f>H41/$H$37</f>
        <v>0.003051603432700994</v>
      </c>
    </row>
    <row r="42" spans="1:11" ht="12.75">
      <c r="A42" s="21">
        <f>ROW(C3)</f>
        <v>3</v>
      </c>
      <c r="B42" s="22">
        <v>27</v>
      </c>
      <c r="C42" s="23" t="s">
        <v>102</v>
      </c>
      <c r="D42" s="24" t="s">
        <v>103</v>
      </c>
      <c r="E42" s="24" t="s">
        <v>104</v>
      </c>
      <c r="F42" s="28">
        <v>1989</v>
      </c>
      <c r="G42" s="25" t="s">
        <v>98</v>
      </c>
      <c r="H42" s="26">
        <f>VLOOKUP(B42,MC!$A$2:$B$1012,2,0)</f>
        <v>0.01318287037037037</v>
      </c>
      <c r="I42" s="21">
        <v>21</v>
      </c>
      <c r="J42" s="22">
        <f>ROW(L3)</f>
        <v>3</v>
      </c>
      <c r="K42" s="27">
        <f>H42/$H$37</f>
        <v>0.0032153342366757006</v>
      </c>
    </row>
    <row r="43" spans="1:11" ht="12.75">
      <c r="A43" s="21">
        <f>ROW(C4)</f>
        <v>4</v>
      </c>
      <c r="B43" s="22">
        <v>12</v>
      </c>
      <c r="C43" s="23" t="s">
        <v>105</v>
      </c>
      <c r="D43" s="24" t="s">
        <v>106</v>
      </c>
      <c r="E43" s="24" t="s">
        <v>30</v>
      </c>
      <c r="F43" s="25">
        <v>1993</v>
      </c>
      <c r="G43" s="25" t="s">
        <v>98</v>
      </c>
      <c r="H43" s="26">
        <f>VLOOKUP(B43,MC!$A$2:$B$1012,2,0)</f>
        <v>0.013495370370370371</v>
      </c>
      <c r="I43" s="21">
        <v>18</v>
      </c>
      <c r="J43" s="22">
        <f>ROW(L4)</f>
        <v>4</v>
      </c>
      <c r="K43" s="27">
        <f>H43/$H$37</f>
        <v>0.0032915537488708226</v>
      </c>
    </row>
    <row r="44" spans="1:11" ht="12.75">
      <c r="A44" s="21">
        <f>ROW(C5)</f>
        <v>5</v>
      </c>
      <c r="B44" s="22">
        <v>30</v>
      </c>
      <c r="C44" s="23" t="s">
        <v>107</v>
      </c>
      <c r="D44" s="24" t="s">
        <v>100</v>
      </c>
      <c r="E44" s="24" t="s">
        <v>30</v>
      </c>
      <c r="F44" s="28">
        <v>1996</v>
      </c>
      <c r="G44" s="25" t="s">
        <v>98</v>
      </c>
      <c r="H44" s="26">
        <f>VLOOKUP(B44,MC!$A$2:$B$1012,2,0)</f>
        <v>0.015347222222222222</v>
      </c>
      <c r="I44" s="21">
        <v>16</v>
      </c>
      <c r="J44" s="22">
        <f>ROW(L5)</f>
        <v>5</v>
      </c>
      <c r="K44" s="27">
        <f>H44/$H$37</f>
        <v>0.0037432249322493227</v>
      </c>
    </row>
    <row r="45" spans="1:11" ht="12.75">
      <c r="A45" s="21">
        <f>ROW(C6)</f>
        <v>6</v>
      </c>
      <c r="B45" s="22">
        <v>35</v>
      </c>
      <c r="C45" s="23" t="s">
        <v>108</v>
      </c>
      <c r="D45" s="24" t="s">
        <v>109</v>
      </c>
      <c r="E45" s="24" t="s">
        <v>44</v>
      </c>
      <c r="F45" s="28">
        <v>1984</v>
      </c>
      <c r="G45" s="25" t="s">
        <v>98</v>
      </c>
      <c r="H45" s="26">
        <f>VLOOKUP(B45,MC!$A$2:$B$1012,2,0)</f>
        <v>0.016493055555555556</v>
      </c>
      <c r="I45" s="21">
        <v>15</v>
      </c>
      <c r="J45" s="22">
        <f>ROW(L6)</f>
        <v>6</v>
      </c>
      <c r="K45" s="27">
        <f>H45/$H$37</f>
        <v>0.00402269647696477</v>
      </c>
    </row>
    <row r="46" spans="1:11" ht="12.75">
      <c r="A46" s="21">
        <f>ROW(C7)</f>
        <v>7</v>
      </c>
      <c r="B46" s="22">
        <v>23</v>
      </c>
      <c r="C46" s="23" t="s">
        <v>110</v>
      </c>
      <c r="D46" s="24" t="s">
        <v>111</v>
      </c>
      <c r="E46" s="24" t="s">
        <v>20</v>
      </c>
      <c r="F46" s="28">
        <v>1959</v>
      </c>
      <c r="G46" s="25" t="s">
        <v>98</v>
      </c>
      <c r="H46" s="26">
        <f>VLOOKUP(B46,MC!$A$2:$B$1012,2,0)</f>
        <v>0.016770833333333332</v>
      </c>
      <c r="I46" s="21">
        <v>14</v>
      </c>
      <c r="J46" s="22">
        <f>ROW(L7)</f>
        <v>7</v>
      </c>
      <c r="K46" s="27">
        <f>H46/$H$37</f>
        <v>0.004090447154471545</v>
      </c>
    </row>
    <row r="47" spans="1:11" s="6" customFormat="1" ht="17.25">
      <c r="A47" s="2" t="s">
        <v>0</v>
      </c>
      <c r="B47" s="3"/>
      <c r="C47" s="3"/>
      <c r="D47" s="3"/>
      <c r="E47" s="3"/>
      <c r="F47" s="3"/>
      <c r="G47" s="3"/>
      <c r="H47" s="4">
        <v>1</v>
      </c>
      <c r="I47" s="5" t="s">
        <v>1</v>
      </c>
      <c r="J47" s="33"/>
      <c r="K47" s="5"/>
    </row>
    <row r="48" spans="1:11" s="11" customFormat="1" ht="15">
      <c r="A48" s="7" t="s">
        <v>2</v>
      </c>
      <c r="B48" s="8"/>
      <c r="C48" s="8"/>
      <c r="D48" s="8"/>
      <c r="E48" s="8"/>
      <c r="F48" s="8"/>
      <c r="G48" s="8"/>
      <c r="H48" s="8" t="s">
        <v>50</v>
      </c>
      <c r="I48" s="9" t="s">
        <v>50</v>
      </c>
      <c r="J48" s="34"/>
      <c r="K48" s="10"/>
    </row>
    <row r="49" spans="1:11" ht="12.75">
      <c r="A49" s="15"/>
      <c r="B49" s="16"/>
      <c r="C49" s="18" t="s">
        <v>112</v>
      </c>
      <c r="D49" s="18"/>
      <c r="E49" s="18" t="s">
        <v>113</v>
      </c>
      <c r="F49" s="16"/>
      <c r="G49" s="16"/>
      <c r="H49" s="19"/>
      <c r="I49" s="16"/>
      <c r="J49" s="30"/>
      <c r="K49" s="20"/>
    </row>
    <row r="50" spans="1:11" ht="12.75">
      <c r="A50" s="21">
        <f>ROW(C1)</f>
        <v>1</v>
      </c>
      <c r="B50" s="35" t="s">
        <v>114</v>
      </c>
      <c r="C50" s="23" t="s">
        <v>115</v>
      </c>
      <c r="D50" s="24" t="s">
        <v>116</v>
      </c>
      <c r="E50" s="24" t="s">
        <v>44</v>
      </c>
      <c r="F50" s="28">
        <v>1952</v>
      </c>
      <c r="G50" s="25" t="s">
        <v>117</v>
      </c>
      <c r="H50" s="26">
        <v>0.0027199074074074074</v>
      </c>
      <c r="I50" s="21"/>
      <c r="J50" s="22">
        <f>ROW(L1)</f>
        <v>1</v>
      </c>
      <c r="K50" s="27">
        <f>H50/$H$47</f>
        <v>0.0027199074074074074</v>
      </c>
    </row>
    <row r="51" spans="1:11" ht="12.75">
      <c r="A51" s="21">
        <f>ROW(C2)</f>
        <v>2</v>
      </c>
      <c r="B51" s="35" t="s">
        <v>118</v>
      </c>
      <c r="C51" s="23" t="s">
        <v>119</v>
      </c>
      <c r="D51" s="24" t="s">
        <v>120</v>
      </c>
      <c r="E51" s="24" t="s">
        <v>44</v>
      </c>
      <c r="F51" s="28">
        <v>1962</v>
      </c>
      <c r="G51" s="25" t="s">
        <v>117</v>
      </c>
      <c r="H51" s="26">
        <v>0.004039351851851851</v>
      </c>
      <c r="I51" s="21"/>
      <c r="J51" s="22">
        <f>ROW(L2)</f>
        <v>2</v>
      </c>
      <c r="K51" s="27">
        <f>H51/$H$47</f>
        <v>0.004039351851851851</v>
      </c>
    </row>
    <row r="52" spans="1:11" ht="12.75">
      <c r="A52" s="21">
        <f>ROW(C3)</f>
        <v>3</v>
      </c>
      <c r="B52" s="35" t="s">
        <v>121</v>
      </c>
      <c r="C52" s="23" t="s">
        <v>122</v>
      </c>
      <c r="D52" s="24" t="s">
        <v>123</v>
      </c>
      <c r="E52" s="24" t="s">
        <v>124</v>
      </c>
      <c r="F52" s="28">
        <v>1986</v>
      </c>
      <c r="G52" s="25" t="s">
        <v>117</v>
      </c>
      <c r="H52" s="26">
        <v>0.004108796296296296</v>
      </c>
      <c r="I52" s="21"/>
      <c r="J52" s="22">
        <f>ROW(L3)</f>
        <v>3</v>
      </c>
      <c r="K52" s="27">
        <f>H52/$H$47</f>
        <v>0.004108796296296296</v>
      </c>
    </row>
    <row r="53" spans="1:11" ht="17.25">
      <c r="A53" s="2" t="s">
        <v>0</v>
      </c>
      <c r="B53" s="3"/>
      <c r="C53" s="3"/>
      <c r="D53" s="3"/>
      <c r="E53" s="3"/>
      <c r="F53" s="3"/>
      <c r="G53" s="3"/>
      <c r="H53" s="4">
        <v>4.1</v>
      </c>
      <c r="I53" s="5" t="s">
        <v>1</v>
      </c>
      <c r="J53" s="33"/>
      <c r="K53" s="5"/>
    </row>
    <row r="54" spans="1:11" ht="12.75">
      <c r="A54" s="15"/>
      <c r="B54" s="16"/>
      <c r="C54" s="18" t="s">
        <v>125</v>
      </c>
      <c r="D54" s="18"/>
      <c r="E54" s="18" t="s">
        <v>126</v>
      </c>
      <c r="F54" s="16"/>
      <c r="G54" s="16"/>
      <c r="H54" s="19"/>
      <c r="I54" s="16"/>
      <c r="J54" s="30"/>
      <c r="K54" s="20"/>
    </row>
    <row r="55" spans="1:11" ht="14.25">
      <c r="A55" s="21">
        <f>ROW(C1)</f>
        <v>1</v>
      </c>
      <c r="B55" s="22">
        <v>22</v>
      </c>
      <c r="C55" s="23" t="s">
        <v>127</v>
      </c>
      <c r="D55" s="24" t="s">
        <v>67</v>
      </c>
      <c r="E55" s="24" t="s">
        <v>128</v>
      </c>
      <c r="F55" s="28">
        <v>1994</v>
      </c>
      <c r="G55" s="36" t="s">
        <v>129</v>
      </c>
      <c r="H55" s="26">
        <f>VLOOKUP(B55,MC!$A$2:$B$1012,2,0)</f>
        <v>0.014780092592592593</v>
      </c>
      <c r="I55" s="21"/>
      <c r="J55" s="22">
        <f>ROW(L1)</f>
        <v>1</v>
      </c>
      <c r="K55" s="27">
        <f>H55/$H$53</f>
        <v>0.003604900632339657</v>
      </c>
    </row>
  </sheetData>
  <printOptions/>
  <pageMargins left="0.7875" right="0.7875" top="0.9840277777777778" bottom="0.9840277777777778" header="0.5118055555555556" footer="0.5118055555555556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80" zoomScaleSheetLayoutView="80" workbookViewId="0" topLeftCell="A1">
      <pane xSplit="12" ySplit="2" topLeftCell="M15" activePane="bottomRight" state="frozen"/>
      <selection pane="topLeft" activeCell="A1" sqref="A1"/>
      <selection pane="topRight" activeCell="M1" sqref="M1"/>
      <selection pane="bottomLeft" activeCell="A15" sqref="A15"/>
      <selection pane="bottomRight" activeCell="C34" sqref="C34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6.25390625" style="0" customWidth="1"/>
    <col min="4" max="4" width="13.50390625" style="0" customWidth="1"/>
    <col min="5" max="5" width="28.875" style="0" customWidth="1"/>
    <col min="6" max="6" width="6.375" style="0" customWidth="1"/>
    <col min="7" max="7" width="5.75390625" style="1" customWidth="1"/>
    <col min="8" max="8" width="11.25390625" style="0" customWidth="1"/>
    <col min="9" max="9" width="5.75390625" style="0" customWidth="1"/>
    <col min="10" max="10" width="6.00390625" style="0" customWidth="1"/>
    <col min="11" max="11" width="6.625" style="0" customWidth="1"/>
    <col min="12" max="12" width="6.375" style="0" customWidth="1"/>
  </cols>
  <sheetData>
    <row r="1" spans="1:12" ht="17.25">
      <c r="A1" s="2" t="str">
        <f>Kategorie!A1</f>
        <v>7.z. ZBP – Běh cyklo Santé 30.01.2011</v>
      </c>
      <c r="B1" s="3"/>
      <c r="C1" s="3"/>
      <c r="D1" s="3"/>
      <c r="E1" s="3"/>
      <c r="F1" s="3"/>
      <c r="G1" s="3"/>
      <c r="H1" s="3"/>
      <c r="I1" s="3"/>
      <c r="J1" s="5" t="s">
        <v>50</v>
      </c>
      <c r="K1" s="2"/>
      <c r="L1" s="3"/>
    </row>
    <row r="2" spans="1:12" ht="36.75">
      <c r="A2" s="12" t="str">
        <f>Kategorie!A3</f>
        <v>Poř.</v>
      </c>
      <c r="B2" s="12" t="str">
        <f>Kategorie!B3</f>
        <v>St. číslo</v>
      </c>
      <c r="C2" s="13" t="str">
        <f>Kategorie!C3</f>
        <v>Příjmení</v>
      </c>
      <c r="D2" s="13" t="str">
        <f>Kategorie!D3</f>
        <v>Jméno</v>
      </c>
      <c r="E2" s="13" t="str">
        <f>Kategorie!E3</f>
        <v>Klub</v>
      </c>
      <c r="F2" s="12" t="str">
        <f>Kategorie!F3</f>
        <v>RN</v>
      </c>
      <c r="G2" s="12" t="str">
        <f>Kategorie!G3</f>
        <v>Kat.</v>
      </c>
      <c r="H2" s="12" t="str">
        <f>Kategorie!H3</f>
        <v>Čas</v>
      </c>
      <c r="I2" s="12" t="str">
        <f>Kategorie!I3</f>
        <v>Body ZBP</v>
      </c>
      <c r="J2" s="12" t="str">
        <f>Kategorie!K3</f>
        <v>Čas na 1km</v>
      </c>
      <c r="K2" s="12" t="s">
        <v>130</v>
      </c>
      <c r="L2" s="12" t="s">
        <v>131</v>
      </c>
    </row>
    <row r="3" spans="1:13" s="37" customFormat="1" ht="15">
      <c r="A3" s="7" t="s">
        <v>132</v>
      </c>
      <c r="B3" s="8"/>
      <c r="C3" s="8"/>
      <c r="D3" s="8"/>
      <c r="E3" s="8"/>
      <c r="F3" s="8"/>
      <c r="G3" s="8"/>
      <c r="H3" s="4">
        <f>Kategorie!H1</f>
        <v>10.1</v>
      </c>
      <c r="I3" s="5" t="str">
        <f>Kategorie!I1</f>
        <v>km</v>
      </c>
      <c r="J3" s="9"/>
      <c r="K3" s="10"/>
      <c r="L3" s="7"/>
      <c r="M3"/>
    </row>
    <row r="4" spans="1:12" ht="12.75">
      <c r="A4" s="21">
        <f>ROW(C1)</f>
        <v>1</v>
      </c>
      <c r="B4" s="38">
        <f>Kategorie!B27</f>
        <v>31</v>
      </c>
      <c r="C4" s="28" t="str">
        <f>Kategorie!C27</f>
        <v>Kratochvíl</v>
      </c>
      <c r="D4" s="28" t="str">
        <f>Kategorie!D27</f>
        <v>Pavel</v>
      </c>
      <c r="E4" s="28" t="str">
        <f>Kategorie!E27</f>
        <v>Sokol Rudíkov</v>
      </c>
      <c r="F4" s="28">
        <f>Kategorie!F27</f>
        <v>1960</v>
      </c>
      <c r="G4" s="25" t="str">
        <f>Kategorie!G27</f>
        <v>MC</v>
      </c>
      <c r="H4" s="26">
        <f>Kategorie!H27</f>
        <v>0.026689814814814816</v>
      </c>
      <c r="I4" s="21">
        <f>Kategorie!I27</f>
        <v>30</v>
      </c>
      <c r="J4" s="27">
        <f>Kategorie!K27</f>
        <v>0.0026425559222588925</v>
      </c>
      <c r="K4" s="27">
        <f>H4-$H$4</f>
        <v>0</v>
      </c>
      <c r="L4" s="39">
        <f>ROUND((K4/J4*1000),0)</f>
        <v>0</v>
      </c>
    </row>
    <row r="5" spans="1:12" ht="12.75">
      <c r="A5" s="21">
        <f>ROW(C2)</f>
        <v>2</v>
      </c>
      <c r="B5" s="38">
        <f>Kategorie!B5</f>
        <v>6</v>
      </c>
      <c r="C5" s="28" t="str">
        <f>Kategorie!C5</f>
        <v>Michalec</v>
      </c>
      <c r="D5" s="28" t="str">
        <f>Kategorie!D5</f>
        <v>Josef</v>
      </c>
      <c r="E5" s="28" t="str">
        <f>Kategorie!E5</f>
        <v>Znojmo</v>
      </c>
      <c r="F5" s="28">
        <f>Kategorie!F5</f>
        <v>1976</v>
      </c>
      <c r="G5" s="25" t="str">
        <f>Kategorie!G5</f>
        <v>MA</v>
      </c>
      <c r="H5" s="26">
        <f>Kategorie!H5</f>
        <v>0.0271875</v>
      </c>
      <c r="I5" s="21">
        <f>Kategorie!I5</f>
        <v>30</v>
      </c>
      <c r="J5" s="27">
        <f>Kategorie!K5</f>
        <v>0.002691831683168317</v>
      </c>
      <c r="K5" s="27">
        <f>H5-$H$4</f>
        <v>0.0004976851851851843</v>
      </c>
      <c r="L5" s="39">
        <f>ROUND((K5/J5*1000),0)</f>
        <v>185</v>
      </c>
    </row>
    <row r="6" spans="1:12" ht="12.75">
      <c r="A6" s="21">
        <f>ROW(C3)</f>
        <v>3</v>
      </c>
      <c r="B6" s="38">
        <f>Kategorie!B28</f>
        <v>1</v>
      </c>
      <c r="C6" s="28" t="str">
        <f>Kategorie!C28</f>
        <v>Kolínek</v>
      </c>
      <c r="D6" s="28" t="str">
        <f>Kategorie!D28</f>
        <v>František</v>
      </c>
      <c r="E6" s="28" t="str">
        <f>Kategorie!E28</f>
        <v>AK Perná</v>
      </c>
      <c r="F6" s="28">
        <f>Kategorie!F28</f>
        <v>1956</v>
      </c>
      <c r="G6" s="25" t="str">
        <f>Kategorie!G28</f>
        <v>MC</v>
      </c>
      <c r="H6" s="26">
        <f>Kategorie!H28</f>
        <v>0.027407407407407408</v>
      </c>
      <c r="I6" s="21">
        <f>Kategorie!I28</f>
        <v>25</v>
      </c>
      <c r="J6" s="27">
        <f>Kategorie!K28</f>
        <v>0.0027136046938027137</v>
      </c>
      <c r="K6" s="27">
        <f>H6-$H$4</f>
        <v>0.0007175925925925926</v>
      </c>
      <c r="L6" s="39">
        <f>ROUND((K6/J6*1000),0)</f>
        <v>264</v>
      </c>
    </row>
    <row r="7" spans="1:12" ht="12.75">
      <c r="A7" s="21">
        <f>ROW(C4)</f>
        <v>4</v>
      </c>
      <c r="B7" s="38">
        <f>Kategorie!B6</f>
        <v>25</v>
      </c>
      <c r="C7" s="28" t="str">
        <f>Kategorie!C6</f>
        <v>Fučík</v>
      </c>
      <c r="D7" s="28" t="str">
        <f>Kategorie!D6</f>
        <v>Karel</v>
      </c>
      <c r="E7" s="28" t="str">
        <f>Kategorie!E6</f>
        <v>Černín</v>
      </c>
      <c r="F7" s="28">
        <f>Kategorie!F6</f>
        <v>1972</v>
      </c>
      <c r="G7" s="25" t="str">
        <f>Kategorie!G6</f>
        <v>MA</v>
      </c>
      <c r="H7" s="26">
        <f>Kategorie!H6</f>
        <v>0.027766203703703706</v>
      </c>
      <c r="I7" s="21">
        <f>Kategorie!I6</f>
        <v>25</v>
      </c>
      <c r="J7" s="27">
        <f>Kategorie!K6</f>
        <v>0.0027491290795746246</v>
      </c>
      <c r="K7" s="27">
        <f>H7-$H$4</f>
        <v>0.0010763888888888906</v>
      </c>
      <c r="L7" s="39">
        <f>ROUND((K7/J7*1000),0)</f>
        <v>392</v>
      </c>
    </row>
    <row r="8" spans="1:12" ht="12.75">
      <c r="A8" s="21">
        <f>ROW(C5)</f>
        <v>5</v>
      </c>
      <c r="B8" s="38">
        <f>Kategorie!B7</f>
        <v>33</v>
      </c>
      <c r="C8" s="28" t="str">
        <f>Kategorie!C7</f>
        <v>Kučera</v>
      </c>
      <c r="D8" s="28" t="str">
        <f>Kategorie!D7</f>
        <v>Jan</v>
      </c>
      <c r="E8" s="28" t="str">
        <f>Kategorie!E7</f>
        <v>TK Moravské Budějovice</v>
      </c>
      <c r="F8" s="28">
        <f>Kategorie!F7</f>
        <v>1981</v>
      </c>
      <c r="G8" s="25" t="str">
        <f>Kategorie!G7</f>
        <v>MA</v>
      </c>
      <c r="H8" s="26">
        <f>Kategorie!H7</f>
        <v>0.02851851851851852</v>
      </c>
      <c r="I8" s="21">
        <f>Kategorie!I7</f>
        <v>21</v>
      </c>
      <c r="J8" s="27">
        <f>Kategorie!K7</f>
        <v>0.002823615694902824</v>
      </c>
      <c r="K8" s="27">
        <f>H8-$H$4</f>
        <v>0.001828703703703704</v>
      </c>
      <c r="L8" s="39">
        <f>ROUND((K8/J8*1000),0)</f>
        <v>648</v>
      </c>
    </row>
    <row r="9" spans="1:12" ht="12.75">
      <c r="A9" s="21">
        <f>ROW(C6)</f>
        <v>6</v>
      </c>
      <c r="B9" s="38">
        <f>Kategorie!B8</f>
        <v>5</v>
      </c>
      <c r="C9" s="28" t="str">
        <f>Kategorie!C8</f>
        <v>Hrubý</v>
      </c>
      <c r="D9" s="28" t="str">
        <f>Kategorie!D8</f>
        <v>Josef</v>
      </c>
      <c r="E9" s="28" t="str">
        <f>Kategorie!E8</f>
        <v>TJ Znojmo</v>
      </c>
      <c r="F9" s="28">
        <f>Kategorie!F8</f>
        <v>1992</v>
      </c>
      <c r="G9" s="25" t="str">
        <f>Kategorie!G8</f>
        <v>MA</v>
      </c>
      <c r="H9" s="26">
        <f>Kategorie!H8</f>
        <v>0.02898148148148148</v>
      </c>
      <c r="I9" s="21">
        <f>Kategorie!I8</f>
        <v>18</v>
      </c>
      <c r="J9" s="27">
        <f>Kategorie!K8</f>
        <v>0.0028694536120278695</v>
      </c>
      <c r="K9" s="27">
        <f>H9-$H$4</f>
        <v>0.002291666666666664</v>
      </c>
      <c r="L9" s="39">
        <f>ROUND((K9/J9*1000),0)</f>
        <v>799</v>
      </c>
    </row>
    <row r="10" spans="1:12" ht="12.75">
      <c r="A10" s="21">
        <f>ROW(C7)</f>
        <v>7</v>
      </c>
      <c r="B10" s="38">
        <f>Kategorie!B29</f>
        <v>14</v>
      </c>
      <c r="C10" s="28" t="str">
        <f>Kategorie!C29</f>
        <v>Scherrer</v>
      </c>
      <c r="D10" s="28" t="str">
        <f>Kategorie!D29</f>
        <v>Jaroslav</v>
      </c>
      <c r="E10" s="28" t="str">
        <f>Kategorie!E29</f>
        <v>Orel Moravské Budějovice</v>
      </c>
      <c r="F10" s="28">
        <f>Kategorie!F29</f>
        <v>1960</v>
      </c>
      <c r="G10" s="25" t="str">
        <f>Kategorie!G29</f>
        <v>MC</v>
      </c>
      <c r="H10" s="26">
        <f>Kategorie!H29</f>
        <v>0.029212962962962965</v>
      </c>
      <c r="I10" s="21">
        <f>Kategorie!I29</f>
        <v>21</v>
      </c>
      <c r="J10" s="27">
        <f>Kategorie!K29</f>
        <v>0.0028923725705903925</v>
      </c>
      <c r="K10" s="27">
        <f>H10-$H$4</f>
        <v>0.0025231481481481494</v>
      </c>
      <c r="L10" s="39">
        <f>ROUND((K10/J10*1000),0)</f>
        <v>872</v>
      </c>
    </row>
    <row r="11" spans="1:12" ht="12.75">
      <c r="A11" s="21">
        <f>ROW(C8)</f>
        <v>8</v>
      </c>
      <c r="B11" s="38">
        <f>Kategorie!B19</f>
        <v>15</v>
      </c>
      <c r="C11" s="28" t="str">
        <f>Kategorie!C19</f>
        <v>Ptáček</v>
      </c>
      <c r="D11" s="28" t="str">
        <f>Kategorie!D19</f>
        <v>Pavel</v>
      </c>
      <c r="E11" s="28" t="str">
        <f>Kategorie!E19</f>
        <v>BETA URSUS Orienteering</v>
      </c>
      <c r="F11" s="28">
        <f>Kategorie!F19</f>
        <v>1965</v>
      </c>
      <c r="G11" s="25" t="str">
        <f>Kategorie!G19</f>
        <v>MB</v>
      </c>
      <c r="H11" s="26">
        <f>Kategorie!H19</f>
        <v>0.02976851851851852</v>
      </c>
      <c r="I11" s="21">
        <f>Kategorie!I19</f>
        <v>30</v>
      </c>
      <c r="J11" s="27">
        <f>Kategorie!K19</f>
        <v>0.0029473780711404478</v>
      </c>
      <c r="K11" s="27">
        <f>H11-$H$4</f>
        <v>0.003078703703703705</v>
      </c>
      <c r="L11" s="39">
        <f>ROUND((K11/J11*1000),0)</f>
        <v>1045</v>
      </c>
    </row>
    <row r="12" spans="1:12" ht="12.75">
      <c r="A12" s="21">
        <f>ROW(C9)</f>
        <v>9</v>
      </c>
      <c r="B12" s="38">
        <f>Kategorie!B20</f>
        <v>28</v>
      </c>
      <c r="C12" s="28" t="str">
        <f>Kategorie!C20</f>
        <v>Jurča</v>
      </c>
      <c r="D12" s="28" t="str">
        <f>Kategorie!D20</f>
        <v>Jaroslav</v>
      </c>
      <c r="E12" s="28" t="str">
        <f>Kategorie!E20</f>
        <v>;-)</v>
      </c>
      <c r="F12" s="28">
        <f>Kategorie!F20</f>
        <v>1962</v>
      </c>
      <c r="G12" s="25" t="str">
        <f>Kategorie!G20</f>
        <v>MB</v>
      </c>
      <c r="H12" s="26">
        <f>Kategorie!H20</f>
        <v>0.029895833333333333</v>
      </c>
      <c r="I12" s="21">
        <f>Kategorie!I20</f>
        <v>25</v>
      </c>
      <c r="J12" s="27">
        <f>Kategorie!K20</f>
        <v>0.002959983498349835</v>
      </c>
      <c r="K12" s="27">
        <f>H12-$H$4</f>
        <v>0.0032060185185185178</v>
      </c>
      <c r="L12" s="39">
        <f>ROUND((K12/J12*1000),0)</f>
        <v>1083</v>
      </c>
    </row>
    <row r="13" spans="1:12" ht="12.75">
      <c r="A13" s="21">
        <f>ROW(C10)</f>
        <v>10</v>
      </c>
      <c r="B13" s="38">
        <f>Kategorie!B9</f>
        <v>13</v>
      </c>
      <c r="C13" s="28" t="str">
        <f>Kategorie!C9</f>
        <v>Kučera</v>
      </c>
      <c r="D13" s="28" t="str">
        <f>Kategorie!D9</f>
        <v>Vítězslav</v>
      </c>
      <c r="E13" s="28" t="str">
        <f>Kategorie!E9</f>
        <v>TJ Spartak Třebíč</v>
      </c>
      <c r="F13" s="28">
        <f>Kategorie!F9</f>
        <v>1993</v>
      </c>
      <c r="G13" s="25" t="str">
        <f>Kategorie!G9</f>
        <v>MA</v>
      </c>
      <c r="H13" s="26">
        <f>Kategorie!H9</f>
        <v>0.030208333333333334</v>
      </c>
      <c r="I13" s="21">
        <f>Kategorie!I9</f>
        <v>16</v>
      </c>
      <c r="J13" s="27">
        <f>Kategorie!K9</f>
        <v>0.002990924092409241</v>
      </c>
      <c r="K13" s="27">
        <f>H13-$H$4</f>
        <v>0.003518518518518518</v>
      </c>
      <c r="L13" s="39">
        <f>ROUND((K13/J13*1000),0)</f>
        <v>1176</v>
      </c>
    </row>
    <row r="14" spans="1:12" ht="12.75">
      <c r="A14" s="21">
        <f>ROW(C11)</f>
        <v>11</v>
      </c>
      <c r="B14" s="38">
        <f>Kategorie!B10</f>
        <v>21</v>
      </c>
      <c r="C14" s="28" t="str">
        <f>Kategorie!C10</f>
        <v>Hrabovský</v>
      </c>
      <c r="D14" s="28" t="str">
        <f>Kategorie!D10</f>
        <v>Aleš</v>
      </c>
      <c r="E14" s="28" t="str">
        <f>Kategorie!E10</f>
        <v>IBM</v>
      </c>
      <c r="F14" s="28">
        <f>Kategorie!F10</f>
        <v>1981</v>
      </c>
      <c r="G14" s="25" t="str">
        <f>Kategorie!G10</f>
        <v>MA</v>
      </c>
      <c r="H14" s="26">
        <f>Kategorie!H10</f>
        <v>0.030439814814814815</v>
      </c>
      <c r="I14" s="21">
        <f>Kategorie!I10</f>
        <v>15</v>
      </c>
      <c r="J14" s="27">
        <f>Kategorie!K10</f>
        <v>0.003013843050971764</v>
      </c>
      <c r="K14" s="27">
        <f>H14-$H$4</f>
        <v>0.00375</v>
      </c>
      <c r="L14" s="39">
        <f>ROUND((K14/J14*1000),0)</f>
        <v>1244</v>
      </c>
    </row>
    <row r="15" spans="1:12" ht="12.75">
      <c r="A15" s="21">
        <f>ROW(C12)</f>
        <v>12</v>
      </c>
      <c r="B15" s="38">
        <f>Kategorie!B21</f>
        <v>2</v>
      </c>
      <c r="C15" s="28" t="str">
        <f>Kategorie!C21</f>
        <v>Patočka</v>
      </c>
      <c r="D15" s="28" t="str">
        <f>Kategorie!D21</f>
        <v>Petr</v>
      </c>
      <c r="E15" s="28" t="str">
        <f>Kategorie!E21</f>
        <v>Dinosport Ivančice</v>
      </c>
      <c r="F15" s="28">
        <f>Kategorie!F21</f>
        <v>1963</v>
      </c>
      <c r="G15" s="25" t="str">
        <f>Kategorie!G21</f>
        <v>MB</v>
      </c>
      <c r="H15" s="26">
        <f>Kategorie!H21</f>
        <v>0.03071759259259259</v>
      </c>
      <c r="I15" s="21">
        <f>Kategorie!I21</f>
        <v>21</v>
      </c>
      <c r="J15" s="27">
        <f>Kategorie!K21</f>
        <v>0.0030413458012467916</v>
      </c>
      <c r="K15" s="27">
        <f>H15-$H$4</f>
        <v>0.004027777777777776</v>
      </c>
      <c r="L15" s="39">
        <f>ROUND((K15/J15*1000),0)</f>
        <v>1324</v>
      </c>
    </row>
    <row r="16" spans="1:12" ht="12.75">
      <c r="A16" s="21">
        <f>ROW(C13)</f>
        <v>13</v>
      </c>
      <c r="B16" s="38">
        <f>Kategorie!B30</f>
        <v>3</v>
      </c>
      <c r="C16" s="28" t="str">
        <f>Kategorie!C30</f>
        <v>Měřínský</v>
      </c>
      <c r="D16" s="28" t="str">
        <f>Kategorie!D30</f>
        <v>Jaroslav</v>
      </c>
      <c r="E16" s="28" t="str">
        <f>Kategorie!E30</f>
        <v>Dinosport Ivančice</v>
      </c>
      <c r="F16" s="28">
        <f>Kategorie!F30</f>
        <v>1961</v>
      </c>
      <c r="G16" s="25" t="str">
        <f>Kategorie!G30</f>
        <v>MC</v>
      </c>
      <c r="H16" s="26">
        <f>Kategorie!H30</f>
        <v>0.03085648148148148</v>
      </c>
      <c r="I16" s="21">
        <f>Kategorie!I30</f>
        <v>18</v>
      </c>
      <c r="J16" s="27">
        <f>Kategorie!K30</f>
        <v>0.0030550971763843053</v>
      </c>
      <c r="K16" s="27">
        <f>H16-$H$4</f>
        <v>0.004166666666666666</v>
      </c>
      <c r="L16" s="39">
        <f>ROUND((K16/J16*1000),0)</f>
        <v>1364</v>
      </c>
    </row>
    <row r="17" spans="1:12" ht="12.75">
      <c r="A17" s="21">
        <f>ROW(C14)</f>
        <v>14</v>
      </c>
      <c r="B17" s="38">
        <f>Kategorie!B11</f>
        <v>18</v>
      </c>
      <c r="C17" s="28" t="str">
        <f>Kategorie!C11</f>
        <v>Čermák</v>
      </c>
      <c r="D17" s="28" t="str">
        <f>Kategorie!D11</f>
        <v>Bedřich</v>
      </c>
      <c r="E17" s="28" t="str">
        <f>Kategorie!E11</f>
        <v>Znojmo</v>
      </c>
      <c r="F17" s="28">
        <f>Kategorie!F11</f>
        <v>1974</v>
      </c>
      <c r="G17" s="25" t="str">
        <f>Kategorie!G11</f>
        <v>MA</v>
      </c>
      <c r="H17" s="26">
        <f>Kategorie!H11</f>
        <v>0.03119212962962963</v>
      </c>
      <c r="I17" s="21">
        <f>Kategorie!I11</f>
        <v>14</v>
      </c>
      <c r="J17" s="27">
        <f>Kategorie!K11</f>
        <v>0.0030883296662999635</v>
      </c>
      <c r="K17" s="27">
        <f>H17-$H$4</f>
        <v>0.004502314814814813</v>
      </c>
      <c r="L17" s="39">
        <f>ROUND((K17/J17*1000),0)</f>
        <v>1458</v>
      </c>
    </row>
    <row r="18" spans="1:12" ht="12.75">
      <c r="A18" s="21">
        <f>ROW(C15)</f>
        <v>15</v>
      </c>
      <c r="B18" s="38">
        <f>Kategorie!B22</f>
        <v>4</v>
      </c>
      <c r="C18" s="28" t="str">
        <f>Kategorie!C22</f>
        <v>Musil</v>
      </c>
      <c r="D18" s="28" t="str">
        <f>Kategorie!D22</f>
        <v>Josef</v>
      </c>
      <c r="E18" s="28" t="str">
        <f>Kategorie!E22</f>
        <v>Náměšť nad Oslavou</v>
      </c>
      <c r="F18" s="28">
        <f>Kategorie!F22</f>
        <v>1964</v>
      </c>
      <c r="G18" s="25" t="str">
        <f>Kategorie!G22</f>
        <v>MB</v>
      </c>
      <c r="H18" s="26">
        <f>Kategorie!H22</f>
        <v>0.031828703703703706</v>
      </c>
      <c r="I18" s="21">
        <f>Kategorie!I22</f>
        <v>18</v>
      </c>
      <c r="J18" s="27">
        <f>Kategorie!K22</f>
        <v>0.0031513568023469017</v>
      </c>
      <c r="K18" s="27">
        <f>H18-$H$4</f>
        <v>0.005138888888888891</v>
      </c>
      <c r="L18" s="39">
        <f>ROUND((K18/J18*1000),0)</f>
        <v>1631</v>
      </c>
    </row>
    <row r="19" spans="1:12" ht="12.75">
      <c r="A19" s="21">
        <f>ROW(C16)</f>
        <v>16</v>
      </c>
      <c r="B19" s="38">
        <f>Kategorie!B31</f>
        <v>37</v>
      </c>
      <c r="C19" s="28" t="str">
        <f>Kategorie!C31</f>
        <v>Podzimek</v>
      </c>
      <c r="D19" s="28" t="str">
        <f>Kategorie!D31</f>
        <v>Karel</v>
      </c>
      <c r="E19" s="28" t="str">
        <f>Kategorie!E31</f>
        <v>TIC ZN</v>
      </c>
      <c r="F19" s="28">
        <f>Kategorie!F31</f>
        <v>1957</v>
      </c>
      <c r="G19" s="25" t="str">
        <f>Kategorie!G31</f>
        <v>MC</v>
      </c>
      <c r="H19" s="26">
        <f>Kategorie!H31</f>
        <v>0.03215277777777777</v>
      </c>
      <c r="I19" s="21">
        <f>Kategorie!I31</f>
        <v>16</v>
      </c>
      <c r="J19" s="27">
        <f>Kategorie!K31</f>
        <v>0.003183443344334433</v>
      </c>
      <c r="K19" s="27">
        <f>H19-$H$4</f>
        <v>0.005462962962962958</v>
      </c>
      <c r="L19" s="39">
        <f>ROUND((K19/J19*1000),0)</f>
        <v>1716</v>
      </c>
    </row>
    <row r="20" spans="1:12" ht="12.75">
      <c r="A20" s="21">
        <f>ROW(C17)</f>
        <v>17</v>
      </c>
      <c r="B20" s="38">
        <f>Kategorie!B12</f>
        <v>8</v>
      </c>
      <c r="C20" s="28" t="str">
        <f>Kategorie!C12</f>
        <v>Havránek</v>
      </c>
      <c r="D20" s="28" t="str">
        <f>Kategorie!D12</f>
        <v>Lukáš</v>
      </c>
      <c r="E20" s="28" t="str">
        <f>Kategorie!E12</f>
        <v>Znojmo</v>
      </c>
      <c r="F20" s="28">
        <f>Kategorie!F12</f>
        <v>1984</v>
      </c>
      <c r="G20" s="25" t="str">
        <f>Kategorie!G12</f>
        <v>MA</v>
      </c>
      <c r="H20" s="26">
        <f>Kategorie!H12</f>
        <v>0.03288194444444445</v>
      </c>
      <c r="I20" s="21">
        <f>Kategorie!I12</f>
        <v>13</v>
      </c>
      <c r="J20" s="27">
        <f>Kategorie!K12</f>
        <v>0.003255638063806381</v>
      </c>
      <c r="K20" s="27">
        <f>H20-$H$4</f>
        <v>0.006192129629629634</v>
      </c>
      <c r="L20" s="39">
        <f>ROUND((K20/J20*1000),0)</f>
        <v>1902</v>
      </c>
    </row>
    <row r="21" spans="1:12" ht="12.75">
      <c r="A21" s="21">
        <f>ROW(C18)</f>
        <v>18</v>
      </c>
      <c r="B21" s="38">
        <f>Kategorie!B23</f>
        <v>7</v>
      </c>
      <c r="C21" s="28" t="str">
        <f>Kategorie!C23</f>
        <v>Smolík</v>
      </c>
      <c r="D21" s="28" t="str">
        <f>Kategorie!D23</f>
        <v>Antonín</v>
      </c>
      <c r="E21" s="28" t="str">
        <f>Kategorie!E23</f>
        <v>Sokol Přísnotice</v>
      </c>
      <c r="F21" s="28">
        <f>Kategorie!F23</f>
        <v>1963</v>
      </c>
      <c r="G21" s="25" t="str">
        <f>Kategorie!G23</f>
        <v>MB</v>
      </c>
      <c r="H21" s="26">
        <f>Kategorie!H23</f>
        <v>0.03302083333333333</v>
      </c>
      <c r="I21" s="21">
        <f>Kategorie!I23</f>
        <v>16</v>
      </c>
      <c r="J21" s="27">
        <f>Kategorie!K23</f>
        <v>0.0032693894389438944</v>
      </c>
      <c r="K21" s="27">
        <f>H21-$H$4</f>
        <v>0.006331018518518517</v>
      </c>
      <c r="L21" s="39">
        <f>ROUND((K21/J21*1000),0)</f>
        <v>1936</v>
      </c>
    </row>
    <row r="22" spans="1:12" ht="12.75">
      <c r="A22" s="21">
        <f>ROW(C19)</f>
        <v>19</v>
      </c>
      <c r="B22" s="38">
        <f>Kategorie!B32</f>
        <v>10</v>
      </c>
      <c r="C22" s="28" t="str">
        <f>Kategorie!C32</f>
        <v>Marek</v>
      </c>
      <c r="D22" s="28" t="str">
        <f>Kategorie!D32</f>
        <v>Ludvík</v>
      </c>
      <c r="E22" s="28" t="str">
        <f>Kategorie!E32</f>
        <v>Popocatepetl Znojmo</v>
      </c>
      <c r="F22" s="28">
        <f>Kategorie!F32</f>
        <v>1958</v>
      </c>
      <c r="G22" s="25" t="str">
        <f>Kategorie!G32</f>
        <v>MC</v>
      </c>
      <c r="H22" s="26">
        <f>Kategorie!H32</f>
        <v>0.03314814814814815</v>
      </c>
      <c r="I22" s="21">
        <f>Kategorie!I32</f>
        <v>15</v>
      </c>
      <c r="J22" s="27">
        <f>Kategorie!K32</f>
        <v>0.0032819948661532822</v>
      </c>
      <c r="K22" s="27">
        <f>H22-$H$4</f>
        <v>0.006458333333333333</v>
      </c>
      <c r="L22" s="39">
        <f>ROUND((K22/J22*1000),0)</f>
        <v>1968</v>
      </c>
    </row>
    <row r="23" spans="1:12" ht="12.75">
      <c r="A23" s="21">
        <f>ROW(C20)</f>
        <v>20</v>
      </c>
      <c r="B23" s="38">
        <f>Kategorie!B13</f>
        <v>16</v>
      </c>
      <c r="C23" s="28" t="str">
        <f>Kategorie!C13</f>
        <v>Záděra</v>
      </c>
      <c r="D23" s="28" t="str">
        <f>Kategorie!D13</f>
        <v>Pavel</v>
      </c>
      <c r="E23" s="28" t="str">
        <f>Kategorie!E13</f>
        <v>BETA URSUS Orienteering</v>
      </c>
      <c r="F23" s="28">
        <f>Kategorie!F13</f>
        <v>1995</v>
      </c>
      <c r="G23" s="25" t="str">
        <f>Kategorie!G13</f>
        <v>MA</v>
      </c>
      <c r="H23" s="26">
        <f>Kategorie!H13</f>
        <v>0.03474537037037037</v>
      </c>
      <c r="I23" s="21">
        <f>Kategorie!I13</f>
        <v>12</v>
      </c>
      <c r="J23" s="27">
        <f>Kategorie!K13</f>
        <v>0.00344013568023469</v>
      </c>
      <c r="K23" s="27">
        <f>H23-$H$4</f>
        <v>0.008055555555555555</v>
      </c>
      <c r="L23" s="39">
        <f>ROUND((K23/J23*1000),0)</f>
        <v>2342</v>
      </c>
    </row>
    <row r="24" spans="1:12" ht="12.75">
      <c r="A24" s="21">
        <f>ROW(C21)</f>
        <v>21</v>
      </c>
      <c r="B24" s="38">
        <f>Kategorie!B24</f>
        <v>11</v>
      </c>
      <c r="C24" s="28" t="str">
        <f>Kategorie!C24</f>
        <v>Března</v>
      </c>
      <c r="D24" s="28" t="str">
        <f>Kategorie!D24</f>
        <v>Jiří</v>
      </c>
      <c r="E24" s="28" t="str">
        <f>Kategorie!E24</f>
        <v>TJ Spartak Třebíč</v>
      </c>
      <c r="F24" s="28">
        <f>Kategorie!F24</f>
        <v>1966</v>
      </c>
      <c r="G24" s="25" t="str">
        <f>Kategorie!G24</f>
        <v>MB</v>
      </c>
      <c r="H24" s="26">
        <f>Kategorie!H24</f>
        <v>0.03511574074074074</v>
      </c>
      <c r="I24" s="21">
        <f>Kategorie!I24</f>
        <v>15</v>
      </c>
      <c r="J24" s="27">
        <f>Kategorie!K24</f>
        <v>0.003476806013934727</v>
      </c>
      <c r="K24" s="27">
        <f>H24-$H$4</f>
        <v>0.008425925925925924</v>
      </c>
      <c r="L24" s="39">
        <f>ROUND((K24/J24*1000),0)</f>
        <v>2423</v>
      </c>
    </row>
    <row r="25" spans="1:12" ht="12.75">
      <c r="A25" s="21">
        <f>ROW(C22)</f>
        <v>22</v>
      </c>
      <c r="B25" s="38">
        <f>Kategorie!B14</f>
        <v>32</v>
      </c>
      <c r="C25" s="28" t="str">
        <f>Kategorie!C14</f>
        <v>Kuben</v>
      </c>
      <c r="D25" s="28" t="str">
        <f>Kategorie!D14</f>
        <v>Karel</v>
      </c>
      <c r="E25" s="28" t="str">
        <f>Kategorie!E14</f>
        <v>Znojmo</v>
      </c>
      <c r="F25" s="28">
        <f>Kategorie!F14</f>
        <v>1976</v>
      </c>
      <c r="G25" s="25" t="str">
        <f>Kategorie!G14</f>
        <v>MA</v>
      </c>
      <c r="H25" s="26">
        <f>Kategorie!H14</f>
        <v>0.03532407407407408</v>
      </c>
      <c r="I25" s="21">
        <f>Kategorie!I14</f>
        <v>11</v>
      </c>
      <c r="J25" s="27">
        <f>Kategorie!K14</f>
        <v>0.0034974330766409977</v>
      </c>
      <c r="K25" s="27">
        <f>H25-$H$4</f>
        <v>0.008634259259259262</v>
      </c>
      <c r="L25" s="39">
        <f>ROUND((K25/J25*1000),0)</f>
        <v>2469</v>
      </c>
    </row>
    <row r="26" spans="1:12" ht="12.75">
      <c r="A26" s="21">
        <f>ROW(C23)</f>
        <v>23</v>
      </c>
      <c r="B26" s="38">
        <f>Kategorie!B15</f>
        <v>34</v>
      </c>
      <c r="C26" s="28" t="str">
        <f>Kategorie!C15</f>
        <v>Zvarik</v>
      </c>
      <c r="D26" s="28" t="str">
        <f>Kategorie!D15</f>
        <v>Tomáš</v>
      </c>
      <c r="E26" s="28" t="str">
        <f>Kategorie!E15</f>
        <v>-</v>
      </c>
      <c r="F26" s="28">
        <f>Kategorie!F15</f>
        <v>1977</v>
      </c>
      <c r="G26" s="25" t="str">
        <f>Kategorie!G15</f>
        <v>MA</v>
      </c>
      <c r="H26" s="26">
        <f>Kategorie!H15</f>
        <v>0.035520833333333335</v>
      </c>
      <c r="I26" s="21">
        <f>Kategorie!I15</f>
        <v>10</v>
      </c>
      <c r="J26" s="27">
        <f>Kategorie!K15</f>
        <v>0.003516914191419142</v>
      </c>
      <c r="K26" s="27">
        <f>H26-$H$4</f>
        <v>0.00883101851851852</v>
      </c>
      <c r="L26" s="39">
        <f>ROUND((K26/J26*1000),0)</f>
        <v>2511</v>
      </c>
    </row>
    <row r="27" spans="1:12" ht="12.75">
      <c r="A27" s="21">
        <f>ROW(C24)</f>
        <v>24</v>
      </c>
      <c r="B27" s="38">
        <f>Kategorie!B36</f>
        <v>20</v>
      </c>
      <c r="C27" s="28" t="str">
        <f>Kategorie!C36</f>
        <v>Bobek</v>
      </c>
      <c r="D27" s="28" t="str">
        <f>Kategorie!D36</f>
        <v>Josef</v>
      </c>
      <c r="E27" s="28" t="str">
        <f>Kategorie!E36</f>
        <v>TJ Znojmo</v>
      </c>
      <c r="F27" s="28">
        <f>Kategorie!F36</f>
        <v>1949</v>
      </c>
      <c r="G27" s="25" t="str">
        <f>Kategorie!G36</f>
        <v>MD</v>
      </c>
      <c r="H27" s="26">
        <f>Kategorie!H36</f>
        <v>0.03603009259259259</v>
      </c>
      <c r="I27" s="21">
        <f>Kategorie!I36</f>
        <v>30</v>
      </c>
      <c r="J27" s="27">
        <f>Kategorie!K36</f>
        <v>0.0035673359002566926</v>
      </c>
      <c r="K27" s="27">
        <f>H27-$H$4</f>
        <v>0.009340277777777777</v>
      </c>
      <c r="L27" s="39">
        <f>ROUND((K27/J27*1000),0)</f>
        <v>2618</v>
      </c>
    </row>
    <row r="28" spans="1:12" ht="12.75">
      <c r="A28" s="21">
        <f>ROW(C25)</f>
        <v>25</v>
      </c>
      <c r="B28" s="38">
        <f>Kategorie!B33</f>
        <v>36</v>
      </c>
      <c r="C28" s="28" t="str">
        <f>Kategorie!C33</f>
        <v>Potůček</v>
      </c>
      <c r="D28" s="28" t="str">
        <f>Kategorie!D33</f>
        <v>Jiří </v>
      </c>
      <c r="E28" s="28" t="str">
        <f>Kategorie!E33</f>
        <v>Velké Přítočko</v>
      </c>
      <c r="F28" s="28">
        <f>Kategorie!F33</f>
        <v>1953</v>
      </c>
      <c r="G28" s="25" t="str">
        <f>Kategorie!G33</f>
        <v>MC</v>
      </c>
      <c r="H28" s="26">
        <f>Kategorie!H33</f>
        <v>0.03756944444444444</v>
      </c>
      <c r="I28" s="21">
        <f>Kategorie!I33</f>
        <v>14</v>
      </c>
      <c r="J28" s="27">
        <f>Kategorie!K33</f>
        <v>0.0037197469746974693</v>
      </c>
      <c r="K28" s="27">
        <f>H28-$H$4</f>
        <v>0.010879629629629625</v>
      </c>
      <c r="L28" s="39">
        <f>ROUND((K28/J28*1000),0)</f>
        <v>2925</v>
      </c>
    </row>
    <row r="29" spans="1:12" ht="12.75">
      <c r="A29" s="21">
        <f>ROW(C26)</f>
        <v>26</v>
      </c>
      <c r="B29" s="38">
        <f>Kategorie!B16</f>
        <v>19</v>
      </c>
      <c r="C29" s="28" t="str">
        <f>Kategorie!C16</f>
        <v>Hubáček</v>
      </c>
      <c r="D29" s="28" t="str">
        <f>Kategorie!D16</f>
        <v>Radim</v>
      </c>
      <c r="E29" s="28" t="str">
        <f>Kategorie!E16</f>
        <v>Popocatepetl Znojmo</v>
      </c>
      <c r="F29" s="28">
        <f>Kategorie!F16</f>
        <v>1982</v>
      </c>
      <c r="G29" s="25" t="str">
        <f>Kategorie!G16</f>
        <v>MA</v>
      </c>
      <c r="H29" s="26">
        <f>Kategorie!H16</f>
        <v>0.038078703703703705</v>
      </c>
      <c r="I29" s="21">
        <f>Kategorie!I16</f>
        <v>9</v>
      </c>
      <c r="J29" s="27">
        <f>Kategorie!K16</f>
        <v>0.00377016868353502</v>
      </c>
      <c r="K29" s="27">
        <f>H29-$H$4</f>
        <v>0.01138888888888889</v>
      </c>
      <c r="L29" s="39">
        <f>ROUND((K29/J29*1000),0)</f>
        <v>3021</v>
      </c>
    </row>
    <row r="30" spans="1:12" ht="12.75">
      <c r="A30" s="21">
        <f>ROW(C27)</f>
        <v>27</v>
      </c>
      <c r="B30" s="38">
        <f>Kategorie!B34</f>
        <v>26</v>
      </c>
      <c r="C30" s="28" t="str">
        <f>Kategorie!C34</f>
        <v>Mejzlík</v>
      </c>
      <c r="D30" s="28" t="str">
        <f>Kategorie!D34</f>
        <v>Petr</v>
      </c>
      <c r="E30" s="28" t="str">
        <f>Kategorie!E34</f>
        <v>TJ Spartak Třebíč</v>
      </c>
      <c r="F30" s="28">
        <f>Kategorie!F34</f>
        <v>1959</v>
      </c>
      <c r="G30" s="25" t="str">
        <f>Kategorie!G34</f>
        <v>MC</v>
      </c>
      <c r="H30" s="26">
        <f>Kategorie!H34</f>
        <v>0.03965277777777777</v>
      </c>
      <c r="I30" s="21">
        <f>Kategorie!I34</f>
        <v>13</v>
      </c>
      <c r="J30" s="27">
        <f>Kategorie!K34</f>
        <v>0.003926017601760176</v>
      </c>
      <c r="K30" s="27">
        <f>H30-$H$4</f>
        <v>0.012962962962962957</v>
      </c>
      <c r="L30" s="39">
        <f>ROUND((K30/J30*1000),0)</f>
        <v>3302</v>
      </c>
    </row>
    <row r="31" spans="1:12" ht="12.75">
      <c r="A31" s="21">
        <f>ROW(C28)</f>
        <v>28</v>
      </c>
      <c r="B31" s="38">
        <f>Kategorie!B25</f>
        <v>9</v>
      </c>
      <c r="C31" s="28" t="str">
        <f>Kategorie!C25</f>
        <v>Halbrštat</v>
      </c>
      <c r="D31" s="28" t="str">
        <f>Kategorie!D25</f>
        <v>Petr</v>
      </c>
      <c r="E31" s="28" t="str">
        <f>Kategorie!E25</f>
        <v>TK Znojmo</v>
      </c>
      <c r="F31" s="28">
        <f>Kategorie!F25</f>
        <v>1967</v>
      </c>
      <c r="G31" s="25" t="str">
        <f>Kategorie!G25</f>
        <v>MB</v>
      </c>
      <c r="H31" s="31">
        <f>Kategorie!H25</f>
        <v>0.04202546296296296</v>
      </c>
      <c r="I31" s="21">
        <f>Kategorie!I25</f>
        <v>14</v>
      </c>
      <c r="J31" s="27">
        <f>Kategorie!K25</f>
        <v>0.004160936927026035</v>
      </c>
      <c r="K31" s="27">
        <f>H31-$H$4</f>
        <v>0.015335648148148143</v>
      </c>
      <c r="L31" s="39">
        <f>ROUND((K31/J31*1000),0)</f>
        <v>3686</v>
      </c>
    </row>
    <row r="32" spans="1:12" ht="12.75">
      <c r="A32" s="21">
        <f>ROW(C29)</f>
        <v>29</v>
      </c>
      <c r="B32" s="38">
        <f>Kategorie!B17</f>
        <v>17</v>
      </c>
      <c r="C32" s="28" t="str">
        <f>Kategorie!C17</f>
        <v>Ptáček ml.</v>
      </c>
      <c r="D32" s="28" t="str">
        <f>Kategorie!D17</f>
        <v>Pavel</v>
      </c>
      <c r="E32" s="28" t="str">
        <f>Kategorie!E17</f>
        <v>BETA URSUS Orienteering</v>
      </c>
      <c r="F32" s="28">
        <f>Kategorie!F17</f>
        <v>1996</v>
      </c>
      <c r="G32" s="25" t="str">
        <f>Kategorie!G17</f>
        <v>MA</v>
      </c>
      <c r="H32" s="29" t="str">
        <f>Kategorie!H17</f>
        <v>DNF</v>
      </c>
      <c r="I32" s="21" t="str">
        <f>Kategorie!I17</f>
        <v> </v>
      </c>
      <c r="J32" s="27" t="str">
        <f>Kategorie!K17</f>
        <v> </v>
      </c>
      <c r="K32" s="27">
        <f>H32-$H$4</f>
        <v>-0.026689814814814816</v>
      </c>
      <c r="L32" s="39" t="s">
        <v>50</v>
      </c>
    </row>
    <row r="33" spans="1:13" s="37" customFormat="1" ht="15">
      <c r="A33" s="7" t="s">
        <v>133</v>
      </c>
      <c r="B33" s="8"/>
      <c r="C33" s="8"/>
      <c r="D33" s="8"/>
      <c r="E33" s="8"/>
      <c r="F33" s="8"/>
      <c r="G33" s="8"/>
      <c r="H33" s="4">
        <f>Kategorie!H37</f>
        <v>4.1</v>
      </c>
      <c r="I33" s="40" t="str">
        <f>Kategorie!I37</f>
        <v>km</v>
      </c>
      <c r="J33" s="9"/>
      <c r="K33" s="10"/>
      <c r="L33" s="7"/>
      <c r="M33"/>
    </row>
    <row r="34" spans="1:12" ht="12.75">
      <c r="A34" s="21">
        <f>ROW(C1)</f>
        <v>1</v>
      </c>
      <c r="B34" s="38">
        <f>Kategorie!B40</f>
        <v>29</v>
      </c>
      <c r="C34" s="28" t="str">
        <f>Kategorie!C40</f>
        <v>Zahradníčková</v>
      </c>
      <c r="D34" s="28" t="str">
        <f>Kategorie!D40</f>
        <v>Marika</v>
      </c>
      <c r="E34" s="28" t="str">
        <f>Kategorie!E40</f>
        <v>Spartak Třebíč</v>
      </c>
      <c r="F34" s="28">
        <f>Kategorie!F40</f>
        <v>1994</v>
      </c>
      <c r="G34" s="25" t="str">
        <f>Kategorie!G40</f>
        <v>Ž</v>
      </c>
      <c r="H34" s="26">
        <f>Kategorie!H40</f>
        <v>0.012256944444444444</v>
      </c>
      <c r="I34" s="21">
        <f>Kategorie!I40</f>
        <v>30</v>
      </c>
      <c r="J34" s="27">
        <f>Kategorie!K40</f>
        <v>0.00298949864498645</v>
      </c>
      <c r="K34" s="27">
        <f>H34-$H$34</f>
        <v>0</v>
      </c>
      <c r="L34" s="39">
        <f>ROUND((K34/J34*1000),0)</f>
        <v>0</v>
      </c>
    </row>
    <row r="35" spans="1:12" ht="12.75">
      <c r="A35" s="21">
        <f>ROW(C2)</f>
        <v>2</v>
      </c>
      <c r="B35" s="38">
        <f>Kategorie!B41</f>
        <v>24</v>
      </c>
      <c r="C35" s="28" t="str">
        <f>Kategorie!C41</f>
        <v>Mlejnková</v>
      </c>
      <c r="D35" s="28" t="str">
        <f>Kategorie!D41</f>
        <v>Petra</v>
      </c>
      <c r="E35" s="28" t="str">
        <f>Kategorie!E41</f>
        <v>Meteor Brno</v>
      </c>
      <c r="F35" s="28">
        <f>Kategorie!F41</f>
        <v>1988</v>
      </c>
      <c r="G35" s="25" t="str">
        <f>Kategorie!G41</f>
        <v>Ž</v>
      </c>
      <c r="H35" s="26">
        <f>Kategorie!H41</f>
        <v>0.012511574074074074</v>
      </c>
      <c r="I35" s="21">
        <f>Kategorie!I41</f>
        <v>25</v>
      </c>
      <c r="J35" s="27">
        <f>Kategorie!K41</f>
        <v>0.003051603432700994</v>
      </c>
      <c r="K35" s="27">
        <f>H35-$H$34</f>
        <v>0.0002546296296296307</v>
      </c>
      <c r="L35" s="39">
        <f>ROUND((K35/J35*1000),0)</f>
        <v>83</v>
      </c>
    </row>
    <row r="36" spans="1:12" ht="12.75">
      <c r="A36" s="21">
        <f>ROW(C3)</f>
        <v>3</v>
      </c>
      <c r="B36" s="38">
        <f>Kategorie!B42</f>
        <v>27</v>
      </c>
      <c r="C36" s="28" t="str">
        <f>Kategorie!C42</f>
        <v>Jurčová</v>
      </c>
      <c r="D36" s="28" t="str">
        <f>Kategorie!D42</f>
        <v>Michaela</v>
      </c>
      <c r="E36" s="28" t="str">
        <f>Kategorie!E42</f>
        <v>LS Brno</v>
      </c>
      <c r="F36" s="28">
        <f>Kategorie!F42</f>
        <v>1989</v>
      </c>
      <c r="G36" s="25" t="str">
        <f>Kategorie!G42</f>
        <v>Ž</v>
      </c>
      <c r="H36" s="26">
        <f>Kategorie!H42</f>
        <v>0.01318287037037037</v>
      </c>
      <c r="I36" s="21">
        <f>Kategorie!I42</f>
        <v>21</v>
      </c>
      <c r="J36" s="27">
        <f>Kategorie!K42</f>
        <v>0.0032153342366757006</v>
      </c>
      <c r="K36" s="27">
        <f>H36-$H$34</f>
        <v>0.0009259259259259273</v>
      </c>
      <c r="L36" s="39">
        <f>ROUND((K36/J36*1000),0)</f>
        <v>288</v>
      </c>
    </row>
    <row r="37" spans="1:12" ht="12.75">
      <c r="A37" s="21">
        <f>ROW(C4)</f>
        <v>4</v>
      </c>
      <c r="B37" s="38">
        <f>Kategorie!B43</f>
        <v>12</v>
      </c>
      <c r="C37" s="28" t="str">
        <f>Kategorie!C43</f>
        <v>Březnová</v>
      </c>
      <c r="D37" s="28" t="str">
        <f>Kategorie!D43</f>
        <v>Klára</v>
      </c>
      <c r="E37" s="28" t="str">
        <f>Kategorie!E43</f>
        <v>TJ Spartak Třebíč</v>
      </c>
      <c r="F37" s="28">
        <f>Kategorie!F43</f>
        <v>1993</v>
      </c>
      <c r="G37" s="25" t="str">
        <f>Kategorie!G43</f>
        <v>Ž</v>
      </c>
      <c r="H37" s="26">
        <f>Kategorie!H43</f>
        <v>0.013495370370370371</v>
      </c>
      <c r="I37" s="21">
        <f>Kategorie!I43</f>
        <v>18</v>
      </c>
      <c r="J37" s="27">
        <f>Kategorie!K43</f>
        <v>0.0032915537488708226</v>
      </c>
      <c r="K37" s="27">
        <f>H37-$H$34</f>
        <v>0.0012384259259259275</v>
      </c>
      <c r="L37" s="39">
        <f>ROUND((K37/J37*1000),0)</f>
        <v>376</v>
      </c>
    </row>
    <row r="38" spans="1:12" ht="12.75">
      <c r="A38" s="21">
        <f>ROW(C5)</f>
        <v>5</v>
      </c>
      <c r="B38" s="38">
        <f>Kategorie!B44</f>
        <v>30</v>
      </c>
      <c r="C38" s="28" t="str">
        <f>Kategorie!C44</f>
        <v>Cahová</v>
      </c>
      <c r="D38" s="28" t="str">
        <f>Kategorie!D44</f>
        <v>Petra</v>
      </c>
      <c r="E38" s="28" t="str">
        <f>Kategorie!E44</f>
        <v>TJ Spartak Třebíč</v>
      </c>
      <c r="F38" s="28">
        <f>Kategorie!F44</f>
        <v>1996</v>
      </c>
      <c r="G38" s="25" t="str">
        <f>Kategorie!G44</f>
        <v>Ž</v>
      </c>
      <c r="H38" s="26">
        <f>Kategorie!H44</f>
        <v>0.015347222222222222</v>
      </c>
      <c r="I38" s="21">
        <f>Kategorie!I44</f>
        <v>16</v>
      </c>
      <c r="J38" s="27">
        <f>Kategorie!K44</f>
        <v>0.0037432249322493227</v>
      </c>
      <c r="K38" s="27">
        <f>H38-$H$34</f>
        <v>0.0030902777777777786</v>
      </c>
      <c r="L38" s="39">
        <f>ROUND((K38/J38*1000),0)</f>
        <v>826</v>
      </c>
    </row>
    <row r="39" spans="1:12" ht="12.75">
      <c r="A39" s="21">
        <f>ROW(C6)</f>
        <v>6</v>
      </c>
      <c r="B39" s="38">
        <f>Kategorie!B45</f>
        <v>35</v>
      </c>
      <c r="C39" s="28" t="str">
        <f>Kategorie!C45</f>
        <v>Březinová</v>
      </c>
      <c r="D39" s="28" t="str">
        <f>Kategorie!D45</f>
        <v>Hanka</v>
      </c>
      <c r="E39" s="28" t="str">
        <f>Kategorie!E45</f>
        <v>-</v>
      </c>
      <c r="F39" s="28">
        <f>Kategorie!F45</f>
        <v>1984</v>
      </c>
      <c r="G39" s="25" t="str">
        <f>Kategorie!G45</f>
        <v>Ž</v>
      </c>
      <c r="H39" s="26">
        <f>Kategorie!H45</f>
        <v>0.016493055555555556</v>
      </c>
      <c r="I39" s="21">
        <f>Kategorie!I45</f>
        <v>15</v>
      </c>
      <c r="J39" s="27">
        <f>Kategorie!K45</f>
        <v>0.00402269647696477</v>
      </c>
      <c r="K39" s="27">
        <f>H39-$H$34</f>
        <v>0.004236111111111112</v>
      </c>
      <c r="L39" s="39">
        <f>ROUND((K39/J39*1000),0)</f>
        <v>1053</v>
      </c>
    </row>
    <row r="40" spans="1:12" ht="12.75">
      <c r="A40" s="21">
        <f>ROW(C7)</f>
        <v>7</v>
      </c>
      <c r="B40" s="38">
        <f>Kategorie!B46</f>
        <v>23</v>
      </c>
      <c r="C40" s="28" t="str">
        <f>Kategorie!C46</f>
        <v>Krčmářová</v>
      </c>
      <c r="D40" s="28" t="str">
        <f>Kategorie!D46</f>
        <v>Jana</v>
      </c>
      <c r="E40" s="28" t="str">
        <f>Kategorie!E46</f>
        <v>Znojmo</v>
      </c>
      <c r="F40" s="28">
        <f>Kategorie!F46</f>
        <v>1959</v>
      </c>
      <c r="G40" s="25" t="str">
        <f>Kategorie!G46</f>
        <v>Ž</v>
      </c>
      <c r="H40" s="26">
        <f>Kategorie!H46</f>
        <v>0.016770833333333332</v>
      </c>
      <c r="I40" s="21">
        <f>Kategorie!I46</f>
        <v>14</v>
      </c>
      <c r="J40" s="27">
        <f>Kategorie!K46</f>
        <v>0.004090447154471545</v>
      </c>
      <c r="K40" s="27">
        <f>H40-$H$34</f>
        <v>0.0045138888888888885</v>
      </c>
      <c r="L40" s="39">
        <f>ROUND((K40/J40*1000),0)</f>
        <v>1104</v>
      </c>
    </row>
    <row r="41" spans="1:13" s="37" customFormat="1" ht="15">
      <c r="A41" s="7" t="s">
        <v>134</v>
      </c>
      <c r="B41" s="8"/>
      <c r="C41" s="8"/>
      <c r="D41" s="8"/>
      <c r="E41" s="8"/>
      <c r="F41" s="8"/>
      <c r="G41" s="8"/>
      <c r="H41" s="4">
        <f>Kategorie!H47</f>
        <v>1</v>
      </c>
      <c r="I41" s="40" t="str">
        <f>Kategorie!I47</f>
        <v>km</v>
      </c>
      <c r="J41" s="9"/>
      <c r="K41" s="10"/>
      <c r="L41" s="7"/>
      <c r="M41"/>
    </row>
    <row r="42" spans="1:12" ht="12.75">
      <c r="A42" s="21">
        <f>ROW(C1)</f>
        <v>1</v>
      </c>
      <c r="B42" s="38" t="str">
        <f>Kategorie!B50</f>
        <v>P9</v>
      </c>
      <c r="C42" s="28" t="str">
        <f>Kategorie!C50</f>
        <v>Stocker</v>
      </c>
      <c r="D42" s="28" t="str">
        <f>Kategorie!D50</f>
        <v>Manfred</v>
      </c>
      <c r="E42" s="28" t="str">
        <f>Kategorie!E50</f>
        <v>-</v>
      </c>
      <c r="F42" s="28">
        <f>Kategorie!F50</f>
        <v>1952</v>
      </c>
      <c r="G42" s="25" t="str">
        <f>Kategorie!G50</f>
        <v>P</v>
      </c>
      <c r="H42" s="26">
        <f>Kategorie!H50</f>
        <v>0.0027199074074074074</v>
      </c>
      <c r="I42" s="21">
        <f>Kategorie!I50</f>
        <v>0</v>
      </c>
      <c r="J42" s="27">
        <f>Kategorie!K50</f>
        <v>0.0027199074074074074</v>
      </c>
      <c r="K42" s="27">
        <f>H42-$H$42</f>
        <v>0</v>
      </c>
      <c r="L42" s="39">
        <f>ROUND((K42/J42*1000),0)</f>
        <v>0</v>
      </c>
    </row>
    <row r="43" spans="1:12" ht="12.75">
      <c r="A43" s="21">
        <f>ROW(C2)</f>
        <v>2</v>
      </c>
      <c r="B43" s="38" t="str">
        <f>Kategorie!B51</f>
        <v>P15</v>
      </c>
      <c r="C43" s="28" t="str">
        <f>Kategorie!C51</f>
        <v>Gruber</v>
      </c>
      <c r="D43" s="28" t="str">
        <f>Kategorie!D51</f>
        <v>Gerhard</v>
      </c>
      <c r="E43" s="28" t="str">
        <f>Kategorie!E51</f>
        <v>-</v>
      </c>
      <c r="F43" s="28">
        <f>Kategorie!F51</f>
        <v>1962</v>
      </c>
      <c r="G43" s="25" t="str">
        <f>Kategorie!G51</f>
        <v>P</v>
      </c>
      <c r="H43" s="26">
        <f>Kategorie!H51</f>
        <v>0.004039351851851851</v>
      </c>
      <c r="I43" s="21">
        <f>Kategorie!I51</f>
        <v>0</v>
      </c>
      <c r="J43" s="27">
        <f>Kategorie!K51</f>
        <v>0.004039351851851851</v>
      </c>
      <c r="K43" s="27">
        <f>H43-$H$42</f>
        <v>0.0013194444444444438</v>
      </c>
      <c r="L43" s="39">
        <f>ROUND((K43/J43*1000),0)</f>
        <v>327</v>
      </c>
    </row>
    <row r="44" spans="1:12" ht="12.75">
      <c r="A44" s="21">
        <f>ROW(C3)</f>
        <v>3</v>
      </c>
      <c r="B44" s="38" t="str">
        <f>Kategorie!B52</f>
        <v>P11</v>
      </c>
      <c r="C44" s="28" t="str">
        <f>Kategorie!C52</f>
        <v>Fritz</v>
      </c>
      <c r="D44" s="28" t="str">
        <f>Kategorie!D52</f>
        <v>Marie- Anne</v>
      </c>
      <c r="E44" s="28" t="str">
        <f>Kategorie!E52</f>
        <v>UKJ Mistelbach</v>
      </c>
      <c r="F44" s="28">
        <f>Kategorie!F52</f>
        <v>1986</v>
      </c>
      <c r="G44" s="25" t="str">
        <f>Kategorie!G52</f>
        <v>P</v>
      </c>
      <c r="H44" s="26">
        <f>Kategorie!H52</f>
        <v>0.004108796296296296</v>
      </c>
      <c r="I44" s="21">
        <f>Kategorie!I52</f>
        <v>0</v>
      </c>
      <c r="J44" s="27">
        <f>Kategorie!K52</f>
        <v>0.004108796296296296</v>
      </c>
      <c r="K44" s="27">
        <f>H44-$H$42</f>
        <v>0.0013888888888888887</v>
      </c>
      <c r="L44" s="39">
        <f>ROUND((K44/J44*1000),0)</f>
        <v>338</v>
      </c>
    </row>
    <row r="45" spans="1:13" s="37" customFormat="1" ht="15">
      <c r="A45" s="7" t="s">
        <v>135</v>
      </c>
      <c r="B45" s="8"/>
      <c r="C45" s="8"/>
      <c r="D45" s="8"/>
      <c r="E45" s="8"/>
      <c r="F45" s="8"/>
      <c r="G45" s="8"/>
      <c r="H45" s="4">
        <f>Kategorie!H37</f>
        <v>4.1</v>
      </c>
      <c r="I45" s="40" t="str">
        <f>Kategorie!I37</f>
        <v>km</v>
      </c>
      <c r="J45" s="9"/>
      <c r="K45" s="10"/>
      <c r="L45" s="7"/>
      <c r="M45"/>
    </row>
    <row r="46" spans="1:12" ht="12.75">
      <c r="A46" s="21">
        <f>ROW(C1)</f>
        <v>1</v>
      </c>
      <c r="B46" s="38">
        <f>Kategorie!B55</f>
        <v>22</v>
      </c>
      <c r="C46" s="28" t="str">
        <f>Kategorie!C55</f>
        <v>Frai</v>
      </c>
      <c r="D46" s="28" t="str">
        <f>Kategorie!D55</f>
        <v>Jiří</v>
      </c>
      <c r="E46" s="28" t="str">
        <f>Kategorie!E55</f>
        <v>Dyje</v>
      </c>
      <c r="F46" s="28">
        <f>Kategorie!F55</f>
        <v>1994</v>
      </c>
      <c r="G46" s="25" t="str">
        <f>Kategorie!G55</f>
        <v>X-4,1</v>
      </c>
      <c r="H46" s="26">
        <f>Kategorie!H55</f>
        <v>0.014780092592592593</v>
      </c>
      <c r="I46" s="21">
        <f>Kategorie!I55</f>
        <v>0</v>
      </c>
      <c r="J46" s="27">
        <f>Kategorie!K55</f>
        <v>0.003604900632339657</v>
      </c>
      <c r="K46" s="27">
        <f>H46-$H$46</f>
        <v>0</v>
      </c>
      <c r="L46" s="39">
        <f>ROUND((K46/J46*1000),0)</f>
        <v>0</v>
      </c>
    </row>
  </sheetData>
  <printOptions/>
  <pageMargins left="0.7875" right="0.7875" top="0.9840277777777778" bottom="0.9840277777777778" header="0.5118055555555556" footer="0.5118055555555556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="80" zoomScaleSheetLayoutView="80" workbookViewId="0" topLeftCell="A1">
      <pane xSplit="5" ySplit="3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0" sqref="J30"/>
    </sheetView>
  </sheetViews>
  <sheetFormatPr defaultColWidth="9.00390625" defaultRowHeight="12.75"/>
  <cols>
    <col min="1" max="1" width="6.75390625" style="0" customWidth="1"/>
    <col min="2" max="2" width="14.00390625" style="0" customWidth="1"/>
    <col min="3" max="3" width="13.25390625" style="0" customWidth="1"/>
    <col min="4" max="4" width="28.375" style="41" customWidth="1"/>
    <col min="5" max="5" width="22.625" style="0" customWidth="1"/>
    <col min="6" max="6" width="15.375" style="0" customWidth="1"/>
    <col min="7" max="7" width="9.375" style="0" customWidth="1"/>
    <col min="8" max="8" width="7.75390625" style="0" customWidth="1"/>
    <col min="9" max="9" width="6.00390625" style="0" customWidth="1"/>
  </cols>
  <sheetData>
    <row r="1" spans="1:5" ht="17.25">
      <c r="A1" s="2" t="str">
        <f>'Absol.poř.'!A1</f>
        <v>7.z. ZBP – Běh cyklo Santé 30.01.2011</v>
      </c>
      <c r="B1" s="3"/>
      <c r="C1" s="3"/>
      <c r="D1" s="42"/>
      <c r="E1" s="3"/>
    </row>
    <row r="2" spans="1:16" s="37" customFormat="1" ht="15">
      <c r="A2" s="7" t="s">
        <v>136</v>
      </c>
      <c r="B2" s="8"/>
      <c r="C2" s="8"/>
      <c r="D2" s="8"/>
      <c r="E2" s="8"/>
      <c r="F2"/>
      <c r="G2"/>
      <c r="H2"/>
      <c r="I2"/>
      <c r="J2"/>
      <c r="K2"/>
      <c r="L2"/>
      <c r="M2"/>
      <c r="N2"/>
      <c r="O2"/>
      <c r="P2"/>
    </row>
    <row r="3" spans="1:5" ht="24.75">
      <c r="A3" s="12" t="str">
        <f>'Absol.poř.'!B2</f>
        <v>St. číslo</v>
      </c>
      <c r="B3" s="13" t="str">
        <f>'Absol.poř.'!C2</f>
        <v>Příjmení</v>
      </c>
      <c r="C3" s="13" t="str">
        <f>'Absol.poř.'!D2</f>
        <v>Jméno</v>
      </c>
      <c r="D3" s="43" t="str">
        <f>'Absol.poř.'!E2</f>
        <v>Klub</v>
      </c>
      <c r="E3" s="12" t="str">
        <f>'Absol.poř.'!F2</f>
        <v>RN</v>
      </c>
    </row>
    <row r="4" spans="1:5" ht="12.75">
      <c r="A4" s="44">
        <f>Kategorie!B28</f>
        <v>1</v>
      </c>
      <c r="B4" s="45" t="str">
        <f>Kategorie!C28</f>
        <v>Kolínek</v>
      </c>
      <c r="C4" s="45" t="str">
        <f>Kategorie!D28</f>
        <v>František</v>
      </c>
      <c r="D4" s="46" t="str">
        <f>Kategorie!E28</f>
        <v>AK Perná</v>
      </c>
      <c r="E4" s="45">
        <f>Kategorie!F28</f>
        <v>1956</v>
      </c>
    </row>
    <row r="5" spans="1:5" ht="12.75">
      <c r="A5" s="44">
        <f>Kategorie!B21</f>
        <v>2</v>
      </c>
      <c r="B5" s="45" t="str">
        <f>Kategorie!C21</f>
        <v>Patočka</v>
      </c>
      <c r="C5" s="45" t="str">
        <f>Kategorie!D21</f>
        <v>Petr</v>
      </c>
      <c r="D5" s="46" t="str">
        <f>Kategorie!E21</f>
        <v>Dinosport Ivančice</v>
      </c>
      <c r="E5" s="45">
        <f>Kategorie!F21</f>
        <v>1963</v>
      </c>
    </row>
    <row r="6" spans="1:5" ht="12.75">
      <c r="A6" s="44">
        <f>Kategorie!B30</f>
        <v>3</v>
      </c>
      <c r="B6" s="45" t="str">
        <f>Kategorie!C30</f>
        <v>Měřínský</v>
      </c>
      <c r="C6" s="45" t="str">
        <f>Kategorie!D30</f>
        <v>Jaroslav</v>
      </c>
      <c r="D6" s="46" t="str">
        <f>Kategorie!E30</f>
        <v>Dinosport Ivančice</v>
      </c>
      <c r="E6" s="45">
        <f>Kategorie!F30</f>
        <v>1961</v>
      </c>
    </row>
    <row r="7" spans="1:5" ht="12.75">
      <c r="A7" s="44">
        <f>Kategorie!B22</f>
        <v>4</v>
      </c>
      <c r="B7" s="45" t="str">
        <f>Kategorie!C22</f>
        <v>Musil</v>
      </c>
      <c r="C7" s="45" t="str">
        <f>Kategorie!D22</f>
        <v>Josef</v>
      </c>
      <c r="D7" s="46" t="str">
        <f>Kategorie!E22</f>
        <v>Náměšť nad Oslavou</v>
      </c>
      <c r="E7" s="45">
        <f>Kategorie!F22</f>
        <v>1964</v>
      </c>
    </row>
    <row r="8" spans="1:5" ht="12.75">
      <c r="A8" s="44">
        <f>Kategorie!B8</f>
        <v>5</v>
      </c>
      <c r="B8" s="45" t="str">
        <f>Kategorie!C8</f>
        <v>Hrubý</v>
      </c>
      <c r="C8" s="45" t="str">
        <f>Kategorie!D8</f>
        <v>Josef</v>
      </c>
      <c r="D8" s="46" t="str">
        <f>Kategorie!E8</f>
        <v>TJ Znojmo</v>
      </c>
      <c r="E8" s="45">
        <f>Kategorie!F8</f>
        <v>1992</v>
      </c>
    </row>
    <row r="9" spans="1:5" ht="12.75">
      <c r="A9" s="44">
        <f>Kategorie!B5</f>
        <v>6</v>
      </c>
      <c r="B9" s="45" t="str">
        <f>Kategorie!C5</f>
        <v>Michalec</v>
      </c>
      <c r="C9" s="45" t="str">
        <f>Kategorie!D5</f>
        <v>Josef</v>
      </c>
      <c r="D9" s="46" t="str">
        <f>Kategorie!E5</f>
        <v>Znojmo</v>
      </c>
      <c r="E9" s="45">
        <f>Kategorie!F5</f>
        <v>1976</v>
      </c>
    </row>
    <row r="10" spans="1:5" ht="12.75">
      <c r="A10" s="44">
        <f>Kategorie!B23</f>
        <v>7</v>
      </c>
      <c r="B10" s="45" t="str">
        <f>Kategorie!C23</f>
        <v>Smolík</v>
      </c>
      <c r="C10" s="45" t="str">
        <f>Kategorie!D23</f>
        <v>Antonín</v>
      </c>
      <c r="D10" s="46" t="str">
        <f>Kategorie!E23</f>
        <v>Sokol Přísnotice</v>
      </c>
      <c r="E10" s="45">
        <f>Kategorie!F23</f>
        <v>1963</v>
      </c>
    </row>
    <row r="11" spans="1:5" ht="12.75">
      <c r="A11" s="44">
        <f>Kategorie!B12</f>
        <v>8</v>
      </c>
      <c r="B11" s="45" t="str">
        <f>Kategorie!C12</f>
        <v>Havránek</v>
      </c>
      <c r="C11" s="45" t="str">
        <f>Kategorie!D12</f>
        <v>Lukáš</v>
      </c>
      <c r="D11" s="46" t="str">
        <f>Kategorie!E12</f>
        <v>Znojmo</v>
      </c>
      <c r="E11" s="45">
        <f>Kategorie!F12</f>
        <v>1984</v>
      </c>
    </row>
    <row r="12" spans="1:5" ht="12.75">
      <c r="A12" s="44">
        <f>Kategorie!B25</f>
        <v>9</v>
      </c>
      <c r="B12" s="45" t="str">
        <f>Kategorie!C25</f>
        <v>Halbrštat</v>
      </c>
      <c r="C12" s="45" t="str">
        <f>Kategorie!D25</f>
        <v>Petr</v>
      </c>
      <c r="D12" s="46" t="str">
        <f>Kategorie!E25</f>
        <v>TK Znojmo</v>
      </c>
      <c r="E12" s="45">
        <f>Kategorie!F25</f>
        <v>1967</v>
      </c>
    </row>
    <row r="13" spans="1:5" ht="12.75">
      <c r="A13" s="44">
        <f>Kategorie!B32</f>
        <v>10</v>
      </c>
      <c r="B13" s="45" t="str">
        <f>Kategorie!C32</f>
        <v>Marek</v>
      </c>
      <c r="C13" s="45" t="str">
        <f>Kategorie!D32</f>
        <v>Ludvík</v>
      </c>
      <c r="D13" s="46" t="str">
        <f>Kategorie!E32</f>
        <v>Popocatepetl Znojmo</v>
      </c>
      <c r="E13" s="45">
        <f>Kategorie!F32</f>
        <v>1958</v>
      </c>
    </row>
    <row r="14" spans="1:5" ht="12.75">
      <c r="A14" s="44">
        <f>Kategorie!B24</f>
        <v>11</v>
      </c>
      <c r="B14" s="45" t="str">
        <f>Kategorie!C24</f>
        <v>Března</v>
      </c>
      <c r="C14" s="45" t="str">
        <f>Kategorie!D24</f>
        <v>Jiří</v>
      </c>
      <c r="D14" s="46" t="str">
        <f>Kategorie!E24</f>
        <v>TJ Spartak Třebíč</v>
      </c>
      <c r="E14" s="45">
        <f>Kategorie!F24</f>
        <v>1966</v>
      </c>
    </row>
    <row r="15" spans="1:5" ht="12.75">
      <c r="A15" s="44">
        <f>Kategorie!B43</f>
        <v>12</v>
      </c>
      <c r="B15" s="45" t="str">
        <f>Kategorie!C43</f>
        <v>Březnová</v>
      </c>
      <c r="C15" s="45" t="str">
        <f>Kategorie!D43</f>
        <v>Klára</v>
      </c>
      <c r="D15" s="46" t="str">
        <f>Kategorie!E43</f>
        <v>TJ Spartak Třebíč</v>
      </c>
      <c r="E15" s="45">
        <f>Kategorie!F43</f>
        <v>1993</v>
      </c>
    </row>
    <row r="16" spans="1:5" ht="12.75">
      <c r="A16" s="44">
        <f>Kategorie!B9</f>
        <v>13</v>
      </c>
      <c r="B16" s="45" t="str">
        <f>Kategorie!C9</f>
        <v>Kučera</v>
      </c>
      <c r="C16" s="45" t="str">
        <f>Kategorie!D9</f>
        <v>Vítězslav</v>
      </c>
      <c r="D16" s="46" t="str">
        <f>Kategorie!E9</f>
        <v>TJ Spartak Třebíč</v>
      </c>
      <c r="E16" s="45">
        <f>Kategorie!F9</f>
        <v>1993</v>
      </c>
    </row>
    <row r="17" spans="1:5" ht="12.75">
      <c r="A17" s="44">
        <f>Kategorie!B29</f>
        <v>14</v>
      </c>
      <c r="B17" s="45" t="str">
        <f>Kategorie!C29</f>
        <v>Scherrer</v>
      </c>
      <c r="C17" s="45" t="str">
        <f>Kategorie!D29</f>
        <v>Jaroslav</v>
      </c>
      <c r="D17" s="46" t="str">
        <f>Kategorie!E29</f>
        <v>Orel Moravské Budějovice</v>
      </c>
      <c r="E17" s="45">
        <f>Kategorie!F29</f>
        <v>1960</v>
      </c>
    </row>
    <row r="18" spans="1:5" ht="12.75">
      <c r="A18" s="44">
        <f>Kategorie!B19</f>
        <v>15</v>
      </c>
      <c r="B18" s="45" t="str">
        <f>Kategorie!C19</f>
        <v>Ptáček</v>
      </c>
      <c r="C18" s="45" t="str">
        <f>Kategorie!D19</f>
        <v>Pavel</v>
      </c>
      <c r="D18" s="46" t="str">
        <f>Kategorie!E19</f>
        <v>BETA URSUS Orienteering</v>
      </c>
      <c r="E18" s="45">
        <f>Kategorie!F19</f>
        <v>1965</v>
      </c>
    </row>
    <row r="19" spans="1:5" ht="12.75">
      <c r="A19" s="44">
        <f>Kategorie!B13</f>
        <v>16</v>
      </c>
      <c r="B19" s="45" t="str">
        <f>Kategorie!C13</f>
        <v>Záděra</v>
      </c>
      <c r="C19" s="45" t="str">
        <f>Kategorie!D13</f>
        <v>Pavel</v>
      </c>
      <c r="D19" s="46" t="str">
        <f>Kategorie!E13</f>
        <v>BETA URSUS Orienteering</v>
      </c>
      <c r="E19" s="45">
        <f>Kategorie!F13</f>
        <v>1995</v>
      </c>
    </row>
    <row r="20" spans="1:5" ht="12.75">
      <c r="A20" s="44">
        <f>Kategorie!B17</f>
        <v>17</v>
      </c>
      <c r="B20" s="45" t="str">
        <f>Kategorie!C17</f>
        <v>Ptáček ml.</v>
      </c>
      <c r="C20" s="45" t="str">
        <f>Kategorie!D17</f>
        <v>Pavel</v>
      </c>
      <c r="D20" s="46" t="str">
        <f>Kategorie!E17</f>
        <v>BETA URSUS Orienteering</v>
      </c>
      <c r="E20" s="45">
        <f>Kategorie!F17</f>
        <v>1996</v>
      </c>
    </row>
    <row r="21" spans="1:5" ht="12.75">
      <c r="A21" s="44">
        <f>Kategorie!B11</f>
        <v>18</v>
      </c>
      <c r="B21" s="45" t="str">
        <f>Kategorie!C11</f>
        <v>Čermák</v>
      </c>
      <c r="C21" s="45" t="str">
        <f>Kategorie!D11</f>
        <v>Bedřich</v>
      </c>
      <c r="D21" s="46" t="str">
        <f>Kategorie!E11</f>
        <v>Znojmo</v>
      </c>
      <c r="E21" s="45">
        <f>Kategorie!F11</f>
        <v>1974</v>
      </c>
    </row>
    <row r="22" spans="1:5" ht="12.75">
      <c r="A22" s="44">
        <f>Kategorie!B16</f>
        <v>19</v>
      </c>
      <c r="B22" s="45" t="str">
        <f>Kategorie!C16</f>
        <v>Hubáček</v>
      </c>
      <c r="C22" s="45" t="str">
        <f>Kategorie!D16</f>
        <v>Radim</v>
      </c>
      <c r="D22" s="46" t="str">
        <f>Kategorie!E16</f>
        <v>Popocatepetl Znojmo</v>
      </c>
      <c r="E22" s="45">
        <f>Kategorie!F16</f>
        <v>1982</v>
      </c>
    </row>
    <row r="23" spans="1:5" ht="12.75">
      <c r="A23" s="44">
        <f>Kategorie!B36</f>
        <v>20</v>
      </c>
      <c r="B23" s="45" t="str">
        <f>Kategorie!C36</f>
        <v>Bobek</v>
      </c>
      <c r="C23" s="45" t="str">
        <f>Kategorie!D36</f>
        <v>Josef</v>
      </c>
      <c r="D23" s="46" t="str">
        <f>Kategorie!E36</f>
        <v>TJ Znojmo</v>
      </c>
      <c r="E23" s="45">
        <f>Kategorie!F36</f>
        <v>1949</v>
      </c>
    </row>
    <row r="24" spans="1:5" ht="12.75">
      <c r="A24" s="44">
        <f>Kategorie!B10</f>
        <v>21</v>
      </c>
      <c r="B24" s="45" t="str">
        <f>Kategorie!C10</f>
        <v>Hrabovský</v>
      </c>
      <c r="C24" s="45" t="str">
        <f>Kategorie!D10</f>
        <v>Aleš</v>
      </c>
      <c r="D24" s="46" t="str">
        <f>Kategorie!E10</f>
        <v>IBM</v>
      </c>
      <c r="E24" s="45">
        <f>Kategorie!F10</f>
        <v>1981</v>
      </c>
    </row>
    <row r="25" spans="1:5" ht="12.75">
      <c r="A25" s="44">
        <f>Kategorie!B55</f>
        <v>22</v>
      </c>
      <c r="B25" s="45" t="str">
        <f>Kategorie!C55</f>
        <v>Frai</v>
      </c>
      <c r="C25" s="45" t="str">
        <f>Kategorie!D55</f>
        <v>Jiří</v>
      </c>
      <c r="D25" s="46" t="str">
        <f>Kategorie!E55</f>
        <v>Dyje</v>
      </c>
      <c r="E25" s="45">
        <f>Kategorie!F55</f>
        <v>1994</v>
      </c>
    </row>
    <row r="26" spans="1:5" ht="12.75">
      <c r="A26" s="44">
        <f>Kategorie!B46</f>
        <v>23</v>
      </c>
      <c r="B26" s="45" t="str">
        <f>Kategorie!C46</f>
        <v>Krčmářová</v>
      </c>
      <c r="C26" s="45" t="str">
        <f>Kategorie!D46</f>
        <v>Jana</v>
      </c>
      <c r="D26" s="46" t="str">
        <f>Kategorie!E46</f>
        <v>Znojmo</v>
      </c>
      <c r="E26" s="45">
        <f>Kategorie!F46</f>
        <v>1959</v>
      </c>
    </row>
    <row r="27" spans="1:5" ht="12.75">
      <c r="A27" s="44">
        <f>Kategorie!B41</f>
        <v>24</v>
      </c>
      <c r="B27" s="45" t="str">
        <f>Kategorie!C41</f>
        <v>Mlejnková</v>
      </c>
      <c r="C27" s="45" t="str">
        <f>Kategorie!D41</f>
        <v>Petra</v>
      </c>
      <c r="D27" s="46" t="str">
        <f>Kategorie!E41</f>
        <v>Meteor Brno</v>
      </c>
      <c r="E27" s="45">
        <f>Kategorie!F41</f>
        <v>1988</v>
      </c>
    </row>
    <row r="28" spans="1:5" ht="12.75">
      <c r="A28" s="44">
        <f>Kategorie!B6</f>
        <v>25</v>
      </c>
      <c r="B28" s="45" t="str">
        <f>Kategorie!C6</f>
        <v>Fučík</v>
      </c>
      <c r="C28" s="45" t="str">
        <f>Kategorie!D6</f>
        <v>Karel</v>
      </c>
      <c r="D28" s="46" t="str">
        <f>Kategorie!E6</f>
        <v>Černín</v>
      </c>
      <c r="E28" s="45">
        <f>Kategorie!F6</f>
        <v>1972</v>
      </c>
    </row>
    <row r="29" spans="1:5" ht="12.75">
      <c r="A29" s="44">
        <f>Kategorie!B34</f>
        <v>26</v>
      </c>
      <c r="B29" s="45" t="str">
        <f>Kategorie!C34</f>
        <v>Mejzlík</v>
      </c>
      <c r="C29" s="45" t="str">
        <f>Kategorie!D34</f>
        <v>Petr</v>
      </c>
      <c r="D29" s="46" t="str">
        <f>Kategorie!E34</f>
        <v>TJ Spartak Třebíč</v>
      </c>
      <c r="E29" s="45">
        <f>Kategorie!F34</f>
        <v>1959</v>
      </c>
    </row>
    <row r="30" spans="1:5" ht="12.75">
      <c r="A30" s="44">
        <f>Kategorie!B42</f>
        <v>27</v>
      </c>
      <c r="B30" s="45" t="str">
        <f>Kategorie!C42</f>
        <v>Jurčová</v>
      </c>
      <c r="C30" s="45" t="str">
        <f>Kategorie!D42</f>
        <v>Michaela</v>
      </c>
      <c r="D30" s="46" t="str">
        <f>Kategorie!E42</f>
        <v>LS Brno</v>
      </c>
      <c r="E30" s="45">
        <f>Kategorie!F42</f>
        <v>1989</v>
      </c>
    </row>
    <row r="31" spans="1:5" ht="12.75">
      <c r="A31" s="44">
        <f>Kategorie!B20</f>
        <v>28</v>
      </c>
      <c r="B31" s="45" t="str">
        <f>Kategorie!C20</f>
        <v>Jurča</v>
      </c>
      <c r="C31" s="45" t="str">
        <f>Kategorie!D20</f>
        <v>Jaroslav</v>
      </c>
      <c r="D31" s="46" t="str">
        <f>Kategorie!E20</f>
        <v>;-)</v>
      </c>
      <c r="E31" s="45">
        <f>Kategorie!F20</f>
        <v>1962</v>
      </c>
    </row>
    <row r="32" spans="1:5" ht="12.75">
      <c r="A32" s="44">
        <f>Kategorie!B40</f>
        <v>29</v>
      </c>
      <c r="B32" s="45" t="str">
        <f>Kategorie!C40</f>
        <v>Zahradníčková</v>
      </c>
      <c r="C32" s="45" t="str">
        <f>Kategorie!D40</f>
        <v>Marika</v>
      </c>
      <c r="D32" s="46" t="str">
        <f>Kategorie!E40</f>
        <v>Spartak Třebíč</v>
      </c>
      <c r="E32" s="45">
        <f>Kategorie!F40</f>
        <v>1994</v>
      </c>
    </row>
    <row r="33" spans="1:5" ht="12.75">
      <c r="A33" s="44">
        <f>Kategorie!B44</f>
        <v>30</v>
      </c>
      <c r="B33" s="45" t="str">
        <f>Kategorie!C44</f>
        <v>Cahová</v>
      </c>
      <c r="C33" s="45" t="str">
        <f>Kategorie!D44</f>
        <v>Petra</v>
      </c>
      <c r="D33" s="46" t="str">
        <f>Kategorie!E44</f>
        <v>TJ Spartak Třebíč</v>
      </c>
      <c r="E33" s="45">
        <f>Kategorie!F44</f>
        <v>1996</v>
      </c>
    </row>
    <row r="34" spans="1:5" ht="12.75">
      <c r="A34" s="44">
        <f>Kategorie!B27</f>
        <v>31</v>
      </c>
      <c r="B34" s="45" t="str">
        <f>Kategorie!C27</f>
        <v>Kratochvíl</v>
      </c>
      <c r="C34" s="45" t="str">
        <f>Kategorie!D27</f>
        <v>Pavel</v>
      </c>
      <c r="D34" s="46" t="str">
        <f>Kategorie!E27</f>
        <v>Sokol Rudíkov</v>
      </c>
      <c r="E34" s="45">
        <f>Kategorie!F27</f>
        <v>1960</v>
      </c>
    </row>
    <row r="35" spans="1:5" ht="12.75">
      <c r="A35" s="44">
        <f>Kategorie!B14</f>
        <v>32</v>
      </c>
      <c r="B35" s="45" t="str">
        <f>Kategorie!C14</f>
        <v>Kuben</v>
      </c>
      <c r="C35" s="45" t="str">
        <f>Kategorie!D14</f>
        <v>Karel</v>
      </c>
      <c r="D35" s="46" t="str">
        <f>Kategorie!E14</f>
        <v>Znojmo</v>
      </c>
      <c r="E35" s="45">
        <f>Kategorie!F14</f>
        <v>1976</v>
      </c>
    </row>
    <row r="36" spans="1:5" ht="12.75">
      <c r="A36" s="44">
        <f>Kategorie!B7</f>
        <v>33</v>
      </c>
      <c r="B36" s="45" t="str">
        <f>Kategorie!C7</f>
        <v>Kučera</v>
      </c>
      <c r="C36" s="45" t="str">
        <f>Kategorie!D7</f>
        <v>Jan</v>
      </c>
      <c r="D36" s="46" t="str">
        <f>Kategorie!E7</f>
        <v>TK Moravské Budějovice</v>
      </c>
      <c r="E36" s="45">
        <f>Kategorie!F7</f>
        <v>1981</v>
      </c>
    </row>
    <row r="37" spans="1:5" ht="12.75">
      <c r="A37" s="44">
        <f>Kategorie!B15</f>
        <v>34</v>
      </c>
      <c r="B37" s="45" t="str">
        <f>Kategorie!C15</f>
        <v>Zvarik</v>
      </c>
      <c r="C37" s="45" t="str">
        <f>Kategorie!D15</f>
        <v>Tomáš</v>
      </c>
      <c r="D37" s="46" t="str">
        <f>Kategorie!E15</f>
        <v>-</v>
      </c>
      <c r="E37" s="45">
        <f>Kategorie!F15</f>
        <v>1977</v>
      </c>
    </row>
    <row r="38" spans="1:5" ht="12.75">
      <c r="A38" s="44">
        <f>Kategorie!B45</f>
        <v>35</v>
      </c>
      <c r="B38" s="45" t="str">
        <f>Kategorie!C45</f>
        <v>Březinová</v>
      </c>
      <c r="C38" s="45" t="str">
        <f>Kategorie!D45</f>
        <v>Hanka</v>
      </c>
      <c r="D38" s="46" t="str">
        <f>Kategorie!E45</f>
        <v>-</v>
      </c>
      <c r="E38" s="45">
        <f>Kategorie!F45</f>
        <v>1984</v>
      </c>
    </row>
    <row r="39" spans="1:5" ht="12.75">
      <c r="A39" s="44">
        <f>Kategorie!B33</f>
        <v>36</v>
      </c>
      <c r="B39" s="45" t="str">
        <f>Kategorie!C33</f>
        <v>Potůček</v>
      </c>
      <c r="C39" s="45" t="str">
        <f>Kategorie!D33</f>
        <v>Jiří </v>
      </c>
      <c r="D39" s="46" t="str">
        <f>Kategorie!E33</f>
        <v>Velké Přítočko</v>
      </c>
      <c r="E39" s="45">
        <f>Kategorie!F33</f>
        <v>1953</v>
      </c>
    </row>
    <row r="40" spans="1:5" ht="12.75">
      <c r="A40" s="44">
        <f>Kategorie!B31</f>
        <v>37</v>
      </c>
      <c r="B40" s="45" t="str">
        <f>Kategorie!C31</f>
        <v>Podzimek</v>
      </c>
      <c r="C40" s="45" t="str">
        <f>Kategorie!D31</f>
        <v>Karel</v>
      </c>
      <c r="D40" s="46" t="str">
        <f>Kategorie!E31</f>
        <v>TIC ZN</v>
      </c>
      <c r="E40" s="45">
        <f>Kategorie!F31</f>
        <v>1957</v>
      </c>
    </row>
    <row r="41" spans="1:5" ht="12.75">
      <c r="A41" s="47" t="str">
        <f>Kategorie!B52</f>
        <v>P11</v>
      </c>
      <c r="B41" s="45" t="str">
        <f>Kategorie!C52</f>
        <v>Fritz</v>
      </c>
      <c r="C41" s="45" t="str">
        <f>Kategorie!D52</f>
        <v>Marie- Anne</v>
      </c>
      <c r="D41" s="46" t="str">
        <f>Kategorie!E52</f>
        <v>UKJ Mistelbach</v>
      </c>
      <c r="E41" s="45">
        <f>Kategorie!F52</f>
        <v>1986</v>
      </c>
    </row>
    <row r="42" spans="1:5" ht="12.75">
      <c r="A42" s="47" t="str">
        <f>Kategorie!B51</f>
        <v>P15</v>
      </c>
      <c r="B42" s="45" t="str">
        <f>Kategorie!C51</f>
        <v>Gruber</v>
      </c>
      <c r="C42" s="45" t="str">
        <f>Kategorie!D51</f>
        <v>Gerhard</v>
      </c>
      <c r="D42" s="46" t="str">
        <f>Kategorie!E51</f>
        <v>-</v>
      </c>
      <c r="E42" s="45">
        <f>Kategorie!F51</f>
        <v>1962</v>
      </c>
    </row>
    <row r="43" spans="1:5" ht="12.75">
      <c r="A43" s="47" t="str">
        <f>Kategorie!B50</f>
        <v>P9</v>
      </c>
      <c r="B43" s="45" t="str">
        <f>Kategorie!C50</f>
        <v>Stocker</v>
      </c>
      <c r="C43" s="45" t="str">
        <f>Kategorie!D50</f>
        <v>Manfred</v>
      </c>
      <c r="D43" s="46" t="str">
        <f>Kategorie!E50</f>
        <v>-</v>
      </c>
      <c r="E43" s="45">
        <f>Kategorie!F50</f>
        <v>1952</v>
      </c>
    </row>
  </sheetData>
  <printOptions/>
  <pageMargins left="0.7875" right="0.7875" top="0.9840277777777778" bottom="0.9840277777777778" header="0.5118055555555556" footer="0.5118055555555556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="80" zoomScaleSheetLayoutView="80" workbookViewId="0" topLeftCell="A1">
      <pane ySplit="2" topLeftCell="A33" activePane="bottomLeft" state="frozen"/>
      <selection pane="topLeft" activeCell="A1" sqref="A1"/>
      <selection pane="bottomLeft" activeCell="A4" sqref="A4"/>
    </sheetView>
  </sheetViews>
  <sheetFormatPr defaultColWidth="12.00390625" defaultRowHeight="12.75"/>
  <cols>
    <col min="1" max="1" width="35.875" style="0" customWidth="1"/>
    <col min="2" max="2" width="43.625" style="0" customWidth="1"/>
    <col min="3" max="3" width="35.375" style="0" customWidth="1"/>
    <col min="4" max="16384" width="11.625" style="0" customWidth="1"/>
  </cols>
  <sheetData>
    <row r="1" spans="1:2" ht="17.25">
      <c r="A1" s="2" t="str">
        <f>Kategorie!A1</f>
        <v>7.z. ZBP – Běh cyklo Santé 30.01.2011</v>
      </c>
      <c r="B1" s="3"/>
    </row>
    <row r="2" spans="1:3" ht="15">
      <c r="A2" s="48" t="s">
        <v>5</v>
      </c>
      <c r="B2" s="48" t="s">
        <v>137</v>
      </c>
      <c r="C2" t="s">
        <v>138</v>
      </c>
    </row>
    <row r="3" spans="1:2" ht="12.75">
      <c r="A3" s="28">
        <v>17</v>
      </c>
      <c r="B3" s="49" t="s">
        <v>49</v>
      </c>
    </row>
    <row r="4" spans="1:2" ht="12.75">
      <c r="A4" s="28">
        <v>29</v>
      </c>
      <c r="B4" s="49">
        <v>0.012256944444444444</v>
      </c>
    </row>
    <row r="5" spans="1:2" ht="12.75">
      <c r="A5" s="28">
        <v>24</v>
      </c>
      <c r="B5" s="49">
        <v>0.012511574074074074</v>
      </c>
    </row>
    <row r="6" spans="1:2" ht="12.75">
      <c r="A6" s="28">
        <v>27</v>
      </c>
      <c r="B6" s="49">
        <v>0.01318287037037037</v>
      </c>
    </row>
    <row r="7" spans="1:2" ht="12.75">
      <c r="A7" s="28">
        <v>12</v>
      </c>
      <c r="B7" s="49">
        <v>0.013495370370370371</v>
      </c>
    </row>
    <row r="8" spans="1:2" ht="12.75">
      <c r="A8" s="28">
        <v>22</v>
      </c>
      <c r="B8" s="49">
        <v>0.014780092592592593</v>
      </c>
    </row>
    <row r="9" spans="1:2" ht="12.75">
      <c r="A9" s="28">
        <v>30</v>
      </c>
      <c r="B9" s="49">
        <v>0.015347222222222222</v>
      </c>
    </row>
    <row r="10" spans="1:2" ht="12.75">
      <c r="A10" s="28">
        <v>35</v>
      </c>
      <c r="B10" s="49">
        <v>0.016493055555555556</v>
      </c>
    </row>
    <row r="11" spans="1:2" ht="12.75">
      <c r="A11" s="28">
        <v>23</v>
      </c>
      <c r="B11" s="49">
        <v>0.016770833333333332</v>
      </c>
    </row>
    <row r="12" spans="1:2" ht="12.75">
      <c r="A12" s="28">
        <v>31</v>
      </c>
      <c r="B12" s="49">
        <v>0.026689814814814816</v>
      </c>
    </row>
    <row r="13" spans="1:2" ht="12.75">
      <c r="A13" s="28">
        <v>6</v>
      </c>
      <c r="B13" s="49">
        <v>0.0271875</v>
      </c>
    </row>
    <row r="14" spans="1:2" ht="12.75">
      <c r="A14" s="28">
        <v>1</v>
      </c>
      <c r="B14" s="49">
        <v>0.027407407407407408</v>
      </c>
    </row>
    <row r="15" spans="1:2" ht="12.75">
      <c r="A15" s="28">
        <v>25</v>
      </c>
      <c r="B15" s="49">
        <v>0.027766203703703706</v>
      </c>
    </row>
    <row r="16" spans="1:2" ht="12.75">
      <c r="A16" s="28">
        <v>33</v>
      </c>
      <c r="B16" s="49">
        <v>0.02851851851851852</v>
      </c>
    </row>
    <row r="17" spans="1:2" ht="12.75">
      <c r="A17" s="28">
        <v>5</v>
      </c>
      <c r="B17" s="49">
        <v>0.02898148148148148</v>
      </c>
    </row>
    <row r="18" spans="1:2" ht="12.75">
      <c r="A18" s="28">
        <v>14</v>
      </c>
      <c r="B18" s="49">
        <v>0.029212962962962965</v>
      </c>
    </row>
    <row r="19" spans="1:2" ht="12.75">
      <c r="A19" s="28">
        <v>15</v>
      </c>
      <c r="B19" s="49">
        <v>0.02976851851851852</v>
      </c>
    </row>
    <row r="20" spans="1:2" ht="12.75">
      <c r="A20" s="28">
        <v>28</v>
      </c>
      <c r="B20" s="49">
        <v>0.029895833333333333</v>
      </c>
    </row>
    <row r="21" spans="1:2" ht="12.75">
      <c r="A21" s="28">
        <v>13</v>
      </c>
      <c r="B21" s="49">
        <v>0.030208333333333334</v>
      </c>
    </row>
    <row r="22" spans="1:2" ht="12.75">
      <c r="A22" s="28">
        <v>21</v>
      </c>
      <c r="B22" s="49">
        <v>0.030439814814814815</v>
      </c>
    </row>
    <row r="23" spans="1:2" ht="12.75">
      <c r="A23" s="28">
        <v>2</v>
      </c>
      <c r="B23" s="49">
        <v>0.03071759259259259</v>
      </c>
    </row>
    <row r="24" spans="1:2" ht="12.75">
      <c r="A24" s="28">
        <v>3</v>
      </c>
      <c r="B24" s="49">
        <v>0.03085648148148148</v>
      </c>
    </row>
    <row r="25" spans="1:2" ht="12.75">
      <c r="A25" s="28">
        <v>18</v>
      </c>
      <c r="B25" s="49">
        <v>0.03119212962962963</v>
      </c>
    </row>
    <row r="26" spans="1:2" ht="12.75">
      <c r="A26" s="28">
        <v>4</v>
      </c>
      <c r="B26" s="49">
        <v>0.031828703703703706</v>
      </c>
    </row>
    <row r="27" spans="1:2" ht="12.75">
      <c r="A27" s="28">
        <v>37</v>
      </c>
      <c r="B27" s="49">
        <v>0.03215277777777777</v>
      </c>
    </row>
    <row r="28" spans="1:2" ht="12.75">
      <c r="A28" s="28">
        <v>8</v>
      </c>
      <c r="B28" s="49">
        <v>0.03288194444444445</v>
      </c>
    </row>
    <row r="29" spans="1:2" ht="12.75">
      <c r="A29" s="28">
        <v>7</v>
      </c>
      <c r="B29" s="49">
        <v>0.03302083333333333</v>
      </c>
    </row>
    <row r="30" spans="1:2" ht="12.75">
      <c r="A30" s="28">
        <v>10</v>
      </c>
      <c r="B30" s="49">
        <v>0.03314814814814815</v>
      </c>
    </row>
    <row r="31" spans="1:2" ht="12.75">
      <c r="A31" s="28">
        <v>16</v>
      </c>
      <c r="B31" s="49">
        <v>0.03474537037037037</v>
      </c>
    </row>
    <row r="32" spans="1:2" ht="12.75">
      <c r="A32" s="28">
        <v>11</v>
      </c>
      <c r="B32" s="49">
        <v>0.03511574074074074</v>
      </c>
    </row>
    <row r="33" spans="1:2" ht="12.75">
      <c r="A33" s="28">
        <v>32</v>
      </c>
      <c r="B33" s="49">
        <v>0.03532407407407408</v>
      </c>
    </row>
    <row r="34" spans="1:2" ht="12.75">
      <c r="A34" s="28">
        <v>34</v>
      </c>
      <c r="B34" s="49">
        <v>0.035520833333333335</v>
      </c>
    </row>
    <row r="35" spans="1:2" ht="12.75">
      <c r="A35" s="28">
        <v>20</v>
      </c>
      <c r="B35" s="49">
        <v>0.03603009259259259</v>
      </c>
    </row>
    <row r="36" spans="1:2" ht="12.75">
      <c r="A36" s="28">
        <v>36</v>
      </c>
      <c r="B36" s="49">
        <v>0.03756944444444444</v>
      </c>
    </row>
    <row r="37" spans="1:2" ht="12.75">
      <c r="A37" s="28">
        <v>19</v>
      </c>
      <c r="B37" s="49">
        <v>0.038078703703703705</v>
      </c>
    </row>
    <row r="38" spans="1:2" ht="12.75">
      <c r="A38" s="28">
        <v>26</v>
      </c>
      <c r="B38" s="49">
        <v>0.03965277777777777</v>
      </c>
    </row>
    <row r="39" spans="1:2" ht="12.75">
      <c r="A39" s="28">
        <v>9</v>
      </c>
      <c r="B39" s="49">
        <v>0.04202546296296296</v>
      </c>
    </row>
    <row r="40" spans="1:2" ht="12.75">
      <c r="A40" s="28"/>
      <c r="B40" s="49"/>
    </row>
    <row r="41" spans="1:2" ht="12.75">
      <c r="A41" s="28"/>
      <c r="B41" s="49"/>
    </row>
    <row r="42" spans="1:2" ht="12.75">
      <c r="A42" s="28"/>
      <c r="B42" s="49"/>
    </row>
    <row r="43" spans="1:2" ht="12.75">
      <c r="A43" s="28"/>
      <c r="B43" s="49"/>
    </row>
    <row r="44" spans="1:2" ht="12.75">
      <c r="A44" s="28"/>
      <c r="B44" s="49"/>
    </row>
    <row r="45" spans="1:2" ht="12.75">
      <c r="A45" s="28"/>
      <c r="B45" s="49"/>
    </row>
    <row r="46" spans="1:2" ht="12.75">
      <c r="A46" s="28"/>
      <c r="B46" s="49"/>
    </row>
    <row r="47" spans="1:2" ht="12.75">
      <c r="A47" s="28"/>
      <c r="B47" s="49"/>
    </row>
    <row r="48" spans="1:2" ht="12.75" customHeight="1">
      <c r="A48" s="28"/>
      <c r="B48" s="49"/>
    </row>
    <row r="49" spans="1:2" ht="12.75" customHeight="1">
      <c r="A49" s="28"/>
      <c r="B49" s="49"/>
    </row>
    <row r="50" spans="1:2" ht="12.75" customHeight="1">
      <c r="A50" s="28"/>
      <c r="B50" s="49"/>
    </row>
    <row r="51" spans="1:2" ht="12.75" customHeight="1">
      <c r="A51" s="28"/>
      <c r="B51" s="49"/>
    </row>
    <row r="52" spans="1:2" ht="12.75" customHeight="1">
      <c r="A52" s="28"/>
      <c r="B52" s="49"/>
    </row>
    <row r="53" spans="1:3" ht="12.75" customHeight="1">
      <c r="A53" s="28"/>
      <c r="B53" s="49"/>
      <c r="C53" s="50"/>
    </row>
    <row r="54" spans="1:3" ht="12.75" customHeight="1">
      <c r="A54" s="28"/>
      <c r="B54" s="49"/>
      <c r="C54" s="50"/>
    </row>
    <row r="55" spans="1:3" ht="12.75">
      <c r="A55" s="28"/>
      <c r="B55" s="49"/>
      <c r="C55" s="50"/>
    </row>
    <row r="56" spans="1:3" ht="12.75">
      <c r="A56" s="28"/>
      <c r="B56" s="49"/>
      <c r="C56" s="50"/>
    </row>
    <row r="57" spans="1:3" ht="12.75">
      <c r="A57" s="28"/>
      <c r="B57" s="49"/>
      <c r="C57" s="50"/>
    </row>
    <row r="58" spans="1:3" ht="12.75">
      <c r="A58" s="28"/>
      <c r="B58" s="49"/>
      <c r="C58" s="50"/>
    </row>
    <row r="59" spans="1:3" ht="12.75">
      <c r="A59" s="28"/>
      <c r="B59" s="49"/>
      <c r="C59" s="50"/>
    </row>
    <row r="60" spans="1:2" ht="12.75">
      <c r="A60" s="28"/>
      <c r="B60" s="49"/>
    </row>
    <row r="61" spans="1:2" ht="12.75">
      <c r="A61" s="28"/>
      <c r="B61" s="49"/>
    </row>
    <row r="62" spans="1:2" ht="12.75">
      <c r="A62" s="28"/>
      <c r="B62" s="49"/>
    </row>
    <row r="63" spans="1:2" ht="12.75">
      <c r="A63" s="28"/>
      <c r="B63" s="49"/>
    </row>
    <row r="64" spans="1:2" ht="12.75">
      <c r="A64" s="28"/>
      <c r="B64" s="49"/>
    </row>
    <row r="65" spans="1:2" ht="12.75">
      <c r="A65" s="28"/>
      <c r="B65" s="49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view="pageBreakPreview" zoomScale="80" zoomScaleSheetLayoutView="80" workbookViewId="0" topLeftCell="A1">
      <selection activeCell="E104" sqref="E104"/>
    </sheetView>
  </sheetViews>
  <sheetFormatPr defaultColWidth="12.00390625" defaultRowHeight="12.75"/>
  <cols>
    <col min="1" max="1" width="15.50390625" style="41" customWidth="1"/>
    <col min="2" max="2" width="12.375" style="0" customWidth="1"/>
    <col min="3" max="16384" width="11.625" style="0" customWidth="1"/>
  </cols>
  <sheetData>
    <row r="1" spans="1:2" ht="17.25">
      <c r="A1" s="51" t="s">
        <v>139</v>
      </c>
      <c r="B1" s="8"/>
    </row>
    <row r="2" spans="1:2" ht="12.75">
      <c r="A2" s="52" t="s">
        <v>140</v>
      </c>
      <c r="B2" s="52"/>
    </row>
    <row r="3" spans="1:2" ht="12.75">
      <c r="A3">
        <v>2011</v>
      </c>
      <c r="B3" t="s">
        <v>17</v>
      </c>
    </row>
    <row r="4" spans="1:2" ht="12.75">
      <c r="A4">
        <v>2010</v>
      </c>
      <c r="B4" t="s">
        <v>17</v>
      </c>
    </row>
    <row r="5" spans="1:2" ht="12.75">
      <c r="A5">
        <v>2009</v>
      </c>
      <c r="B5" t="s">
        <v>17</v>
      </c>
    </row>
    <row r="6" spans="1:2" ht="12.75">
      <c r="A6">
        <v>2008</v>
      </c>
      <c r="B6" t="s">
        <v>17</v>
      </c>
    </row>
    <row r="7" spans="1:2" ht="12.75">
      <c r="A7">
        <v>2007</v>
      </c>
      <c r="B7" t="s">
        <v>17</v>
      </c>
    </row>
    <row r="8" spans="1:2" ht="12.75">
      <c r="A8">
        <v>2006</v>
      </c>
      <c r="B8" t="s">
        <v>17</v>
      </c>
    </row>
    <row r="9" spans="1:2" ht="12.75">
      <c r="A9">
        <v>2005</v>
      </c>
      <c r="B9" t="s">
        <v>17</v>
      </c>
    </row>
    <row r="10" spans="1:2" ht="12.75">
      <c r="A10">
        <v>2004</v>
      </c>
      <c r="B10" t="s">
        <v>17</v>
      </c>
    </row>
    <row r="11" spans="1:2" ht="12.75">
      <c r="A11">
        <v>2003</v>
      </c>
      <c r="B11" t="s">
        <v>17</v>
      </c>
    </row>
    <row r="12" spans="1:2" ht="12.75">
      <c r="A12">
        <v>2002</v>
      </c>
      <c r="B12" t="s">
        <v>17</v>
      </c>
    </row>
    <row r="13" spans="1:2" ht="12.75">
      <c r="A13">
        <v>2001</v>
      </c>
      <c r="B13" t="s">
        <v>17</v>
      </c>
    </row>
    <row r="14" spans="1:2" ht="12.75">
      <c r="A14">
        <v>2000</v>
      </c>
      <c r="B14" t="s">
        <v>17</v>
      </c>
    </row>
    <row r="15" spans="1:2" ht="12.75">
      <c r="A15">
        <v>1999</v>
      </c>
      <c r="B15" t="s">
        <v>17</v>
      </c>
    </row>
    <row r="16" spans="1:2" ht="12.75">
      <c r="A16">
        <v>1998</v>
      </c>
      <c r="B16" t="s">
        <v>17</v>
      </c>
    </row>
    <row r="17" spans="1:2" ht="12.75">
      <c r="A17">
        <v>1997</v>
      </c>
      <c r="B17" t="s">
        <v>17</v>
      </c>
    </row>
    <row r="18" spans="1:2" ht="12.75">
      <c r="A18">
        <v>1996</v>
      </c>
      <c r="B18" t="s">
        <v>17</v>
      </c>
    </row>
    <row r="19" spans="1:2" ht="12.75">
      <c r="A19">
        <v>1995</v>
      </c>
      <c r="B19" t="s">
        <v>17</v>
      </c>
    </row>
    <row r="20" spans="1:2" ht="12.75">
      <c r="A20">
        <v>1994</v>
      </c>
      <c r="B20" t="s">
        <v>17</v>
      </c>
    </row>
    <row r="21" spans="1:2" ht="12.75">
      <c r="A21">
        <v>1993</v>
      </c>
      <c r="B21" t="s">
        <v>17</v>
      </c>
    </row>
    <row r="22" spans="1:2" ht="12.75">
      <c r="A22">
        <v>1992</v>
      </c>
      <c r="B22" t="s">
        <v>17</v>
      </c>
    </row>
    <row r="23" spans="1:2" ht="12.75">
      <c r="A23">
        <v>1991</v>
      </c>
      <c r="B23" t="s">
        <v>17</v>
      </c>
    </row>
    <row r="24" spans="1:2" ht="12.75">
      <c r="A24">
        <v>1990</v>
      </c>
      <c r="B24" t="s">
        <v>17</v>
      </c>
    </row>
    <row r="25" spans="1:2" ht="12.75">
      <c r="A25">
        <v>1989</v>
      </c>
      <c r="B25" t="s">
        <v>17</v>
      </c>
    </row>
    <row r="26" spans="1:2" ht="12.75">
      <c r="A26">
        <v>1988</v>
      </c>
      <c r="B26" t="s">
        <v>17</v>
      </c>
    </row>
    <row r="27" spans="1:2" ht="12.75">
      <c r="A27">
        <v>1987</v>
      </c>
      <c r="B27" t="s">
        <v>17</v>
      </c>
    </row>
    <row r="28" spans="1:2" ht="12.75">
      <c r="A28">
        <v>1986</v>
      </c>
      <c r="B28" t="s">
        <v>17</v>
      </c>
    </row>
    <row r="29" spans="1:2" ht="12.75">
      <c r="A29">
        <v>1985</v>
      </c>
      <c r="B29" t="s">
        <v>17</v>
      </c>
    </row>
    <row r="30" spans="1:2" ht="12.75">
      <c r="A30">
        <v>1984</v>
      </c>
      <c r="B30" t="s">
        <v>17</v>
      </c>
    </row>
    <row r="31" spans="1:2" ht="12.75">
      <c r="A31">
        <v>1983</v>
      </c>
      <c r="B31" t="s">
        <v>17</v>
      </c>
    </row>
    <row r="32" spans="1:2" ht="12.75">
      <c r="A32">
        <v>1982</v>
      </c>
      <c r="B32" t="s">
        <v>17</v>
      </c>
    </row>
    <row r="33" spans="1:2" ht="12.75">
      <c r="A33">
        <v>1981</v>
      </c>
      <c r="B33" t="s">
        <v>17</v>
      </c>
    </row>
    <row r="34" spans="1:2" ht="12.75">
      <c r="A34">
        <v>1980</v>
      </c>
      <c r="B34" t="s">
        <v>17</v>
      </c>
    </row>
    <row r="35" spans="1:2" ht="12.75">
      <c r="A35">
        <v>1979</v>
      </c>
      <c r="B35" t="s">
        <v>17</v>
      </c>
    </row>
    <row r="36" spans="1:2" ht="12.75">
      <c r="A36">
        <v>1978</v>
      </c>
      <c r="B36" t="s">
        <v>17</v>
      </c>
    </row>
    <row r="37" spans="1:2" ht="12.75">
      <c r="A37">
        <v>1977</v>
      </c>
      <c r="B37" t="s">
        <v>17</v>
      </c>
    </row>
    <row r="38" spans="1:2" ht="12.75">
      <c r="A38">
        <v>1976</v>
      </c>
      <c r="B38" t="s">
        <v>17</v>
      </c>
    </row>
    <row r="39" spans="1:2" ht="12.75">
      <c r="A39">
        <v>1975</v>
      </c>
      <c r="B39" t="s">
        <v>17</v>
      </c>
    </row>
    <row r="40" spans="1:2" ht="12.75">
      <c r="A40">
        <v>1974</v>
      </c>
      <c r="B40" t="s">
        <v>17</v>
      </c>
    </row>
    <row r="41" spans="1:2" ht="12.75">
      <c r="A41">
        <v>1973</v>
      </c>
      <c r="B41" t="s">
        <v>17</v>
      </c>
    </row>
    <row r="42" spans="1:2" ht="12.75">
      <c r="A42">
        <v>1972</v>
      </c>
      <c r="B42" t="s">
        <v>17</v>
      </c>
    </row>
    <row r="43" spans="1:2" ht="12.75">
      <c r="A43" s="52" t="s">
        <v>141</v>
      </c>
      <c r="B43" s="52"/>
    </row>
    <row r="44" spans="1:2" ht="12.75">
      <c r="A44">
        <v>1971</v>
      </c>
      <c r="B44" t="s">
        <v>53</v>
      </c>
    </row>
    <row r="45" spans="1:2" ht="12.75">
      <c r="A45">
        <v>1969</v>
      </c>
      <c r="B45" t="s">
        <v>53</v>
      </c>
    </row>
    <row r="46" spans="1:2" ht="12.75">
      <c r="A46">
        <v>1968</v>
      </c>
      <c r="B46" t="s">
        <v>53</v>
      </c>
    </row>
    <row r="47" spans="1:2" ht="12.75">
      <c r="A47">
        <v>1967</v>
      </c>
      <c r="B47" t="s">
        <v>53</v>
      </c>
    </row>
    <row r="48" spans="1:2" ht="12.75">
      <c r="A48">
        <v>1966</v>
      </c>
      <c r="B48" t="s">
        <v>53</v>
      </c>
    </row>
    <row r="49" spans="1:2" ht="12.75">
      <c r="A49">
        <v>1965</v>
      </c>
      <c r="B49" t="s">
        <v>53</v>
      </c>
    </row>
    <row r="50" spans="1:2" ht="12.75">
      <c r="A50">
        <v>1964</v>
      </c>
      <c r="B50" t="s">
        <v>53</v>
      </c>
    </row>
    <row r="51" spans="1:2" ht="12.75">
      <c r="A51">
        <v>1963</v>
      </c>
      <c r="B51" t="s">
        <v>53</v>
      </c>
    </row>
    <row r="52" spans="1:2" ht="12.75">
      <c r="A52">
        <v>1962</v>
      </c>
      <c r="B52" t="s">
        <v>53</v>
      </c>
    </row>
    <row r="53" spans="1:2" ht="12.75">
      <c r="A53" s="52" t="s">
        <v>142</v>
      </c>
      <c r="B53" s="52"/>
    </row>
    <row r="54" spans="1:2" ht="12.75">
      <c r="A54">
        <v>1961</v>
      </c>
      <c r="B54" t="s">
        <v>72</v>
      </c>
    </row>
    <row r="55" spans="1:2" ht="12.75">
      <c r="A55">
        <v>1960</v>
      </c>
      <c r="B55" t="s">
        <v>72</v>
      </c>
    </row>
    <row r="56" spans="1:2" ht="12.75">
      <c r="A56" s="1">
        <v>1959</v>
      </c>
      <c r="B56" t="s">
        <v>72</v>
      </c>
    </row>
    <row r="57" spans="1:2" ht="12.75">
      <c r="A57" s="1">
        <v>1958</v>
      </c>
      <c r="B57" t="s">
        <v>72</v>
      </c>
    </row>
    <row r="58" spans="1:2" ht="12.75">
      <c r="A58" s="1">
        <v>1957</v>
      </c>
      <c r="B58" t="s">
        <v>72</v>
      </c>
    </row>
    <row r="59" spans="1:2" ht="12.75">
      <c r="A59" s="1">
        <v>1956</v>
      </c>
      <c r="B59" t="s">
        <v>72</v>
      </c>
    </row>
    <row r="60" spans="1:2" ht="12.75">
      <c r="A60" s="1">
        <v>1955</v>
      </c>
      <c r="B60" t="s">
        <v>72</v>
      </c>
    </row>
    <row r="61" spans="1:2" ht="12.75">
      <c r="A61" s="1">
        <v>1954</v>
      </c>
      <c r="B61" t="s">
        <v>72</v>
      </c>
    </row>
    <row r="62" spans="1:2" ht="12.75">
      <c r="A62" s="1">
        <v>1953</v>
      </c>
      <c r="B62" t="s">
        <v>72</v>
      </c>
    </row>
    <row r="63" spans="1:2" ht="12.75">
      <c r="A63" s="1">
        <v>1952</v>
      </c>
      <c r="B63" t="s">
        <v>72</v>
      </c>
    </row>
    <row r="64" spans="1:2" ht="12.75">
      <c r="A64" s="52" t="s">
        <v>143</v>
      </c>
      <c r="B64" s="52"/>
    </row>
    <row r="65" spans="1:2" ht="12.75">
      <c r="A65" s="1">
        <v>1951</v>
      </c>
      <c r="B65" t="s">
        <v>91</v>
      </c>
    </row>
    <row r="66" spans="1:2" ht="12.75">
      <c r="A66" s="1">
        <v>1950</v>
      </c>
      <c r="B66" t="s">
        <v>91</v>
      </c>
    </row>
    <row r="67" spans="1:2" ht="12.75">
      <c r="A67" s="1">
        <v>1949</v>
      </c>
      <c r="B67" t="s">
        <v>91</v>
      </c>
    </row>
    <row r="68" spans="1:2" ht="12.75">
      <c r="A68" s="1">
        <v>1948</v>
      </c>
      <c r="B68" t="s">
        <v>91</v>
      </c>
    </row>
    <row r="69" spans="1:2" ht="12.75">
      <c r="A69" s="1">
        <v>1947</v>
      </c>
      <c r="B69" t="s">
        <v>91</v>
      </c>
    </row>
    <row r="70" spans="1:2" ht="12.75">
      <c r="A70" s="1">
        <v>1946</v>
      </c>
      <c r="B70" t="s">
        <v>91</v>
      </c>
    </row>
    <row r="71" spans="1:2" ht="12.75">
      <c r="A71" s="1">
        <v>1945</v>
      </c>
      <c r="B71" t="s">
        <v>91</v>
      </c>
    </row>
    <row r="72" spans="1:2" ht="12.75">
      <c r="A72" s="1">
        <v>1944</v>
      </c>
      <c r="B72" t="s">
        <v>91</v>
      </c>
    </row>
    <row r="73" spans="1:2" ht="12.75">
      <c r="A73" s="1">
        <v>1943</v>
      </c>
      <c r="B73" t="s">
        <v>91</v>
      </c>
    </row>
    <row r="74" spans="1:2" ht="12.75">
      <c r="A74" s="1">
        <v>1942</v>
      </c>
      <c r="B74" t="s">
        <v>91</v>
      </c>
    </row>
    <row r="75" spans="1:2" ht="12.75">
      <c r="A75" s="52" t="s">
        <v>144</v>
      </c>
      <c r="B75" s="52"/>
    </row>
    <row r="76" spans="1:2" ht="12.75">
      <c r="A76" s="1">
        <v>1941</v>
      </c>
      <c r="B76" t="s">
        <v>145</v>
      </c>
    </row>
    <row r="77" spans="1:2" ht="12.75">
      <c r="A77" s="1">
        <v>1940</v>
      </c>
      <c r="B77" t="s">
        <v>145</v>
      </c>
    </row>
    <row r="78" spans="1:2" ht="12.75">
      <c r="A78" s="1">
        <v>1939</v>
      </c>
      <c r="B78" t="s">
        <v>145</v>
      </c>
    </row>
    <row r="79" spans="1:2" ht="12.75">
      <c r="A79" s="1">
        <v>1938</v>
      </c>
      <c r="B79" t="s">
        <v>145</v>
      </c>
    </row>
    <row r="80" spans="1:2" ht="12.75">
      <c r="A80" s="1">
        <v>1937</v>
      </c>
      <c r="B80" t="s">
        <v>145</v>
      </c>
    </row>
    <row r="81" spans="1:2" ht="12.75">
      <c r="A81" s="1">
        <v>1936</v>
      </c>
      <c r="B81" t="s">
        <v>145</v>
      </c>
    </row>
    <row r="82" spans="1:2" ht="12.75">
      <c r="A82" s="1">
        <v>1935</v>
      </c>
      <c r="B82" t="s">
        <v>145</v>
      </c>
    </row>
    <row r="83" spans="1:2" ht="12.75">
      <c r="A83" s="1">
        <v>1934</v>
      </c>
      <c r="B83" t="s">
        <v>145</v>
      </c>
    </row>
    <row r="84" spans="1:2" ht="12.75">
      <c r="A84" s="1">
        <v>1933</v>
      </c>
      <c r="B84" t="s">
        <v>145</v>
      </c>
    </row>
    <row r="85" spans="1:2" ht="12.75">
      <c r="A85" s="1">
        <v>1932</v>
      </c>
      <c r="B85" t="s">
        <v>145</v>
      </c>
    </row>
    <row r="86" spans="1:2" ht="12.75">
      <c r="A86" s="1">
        <v>1931</v>
      </c>
      <c r="B86" t="s">
        <v>145</v>
      </c>
    </row>
    <row r="87" spans="1:2" ht="12.75">
      <c r="A87" s="1">
        <v>1930</v>
      </c>
      <c r="B87" t="s">
        <v>145</v>
      </c>
    </row>
    <row r="88" spans="1:2" ht="12.75">
      <c r="A88" s="1">
        <v>1929</v>
      </c>
      <c r="B88" t="s">
        <v>145</v>
      </c>
    </row>
    <row r="89" spans="1:2" ht="12.75">
      <c r="A89" s="1">
        <v>1928</v>
      </c>
      <c r="B89" t="s">
        <v>145</v>
      </c>
    </row>
    <row r="90" spans="1:2" ht="12.75">
      <c r="A90" s="1">
        <v>1927</v>
      </c>
      <c r="B90" t="s">
        <v>145</v>
      </c>
    </row>
    <row r="91" spans="1:2" ht="12.75">
      <c r="A91" s="1">
        <v>1926</v>
      </c>
      <c r="B91" t="s">
        <v>145</v>
      </c>
    </row>
    <row r="92" spans="1:2" ht="12.75">
      <c r="A92" s="1">
        <v>1925</v>
      </c>
      <c r="B92" t="s">
        <v>145</v>
      </c>
    </row>
    <row r="93" spans="1:2" ht="12.75">
      <c r="A93" s="1">
        <v>1924</v>
      </c>
      <c r="B93" t="s">
        <v>145</v>
      </c>
    </row>
    <row r="94" spans="1:2" ht="12.75">
      <c r="A94" s="1">
        <v>1923</v>
      </c>
      <c r="B94" t="s">
        <v>145</v>
      </c>
    </row>
    <row r="95" spans="1:2" ht="12.75">
      <c r="A95" s="1">
        <v>1922</v>
      </c>
      <c r="B95" t="s">
        <v>145</v>
      </c>
    </row>
    <row r="96" spans="1:2" ht="12.75">
      <c r="A96" s="1">
        <v>1921</v>
      </c>
      <c r="B96" t="s">
        <v>145</v>
      </c>
    </row>
    <row r="97" spans="1:2" ht="12.75">
      <c r="A97" s="1">
        <v>1920</v>
      </c>
      <c r="B97" t="s">
        <v>145</v>
      </c>
    </row>
    <row r="98" spans="1:2" ht="12.75">
      <c r="A98" s="1">
        <v>1919</v>
      </c>
      <c r="B98" t="s">
        <v>145</v>
      </c>
    </row>
    <row r="99" spans="1:2" ht="12.75">
      <c r="A99" s="1">
        <v>1918</v>
      </c>
      <c r="B99" t="s">
        <v>145</v>
      </c>
    </row>
    <row r="100" spans="1:2" ht="12.75">
      <c r="A100" s="1">
        <v>1917</v>
      </c>
      <c r="B100" t="s">
        <v>145</v>
      </c>
    </row>
    <row r="101" spans="1:2" ht="12.75">
      <c r="A101" s="1">
        <v>1916</v>
      </c>
      <c r="B101" t="s">
        <v>145</v>
      </c>
    </row>
    <row r="102" spans="1:2" ht="12.75">
      <c r="A102" s="1">
        <v>1915</v>
      </c>
      <c r="B102" t="s">
        <v>145</v>
      </c>
    </row>
    <row r="103" spans="1:2" ht="12.75">
      <c r="A103" s="1">
        <v>1914</v>
      </c>
      <c r="B103" t="s">
        <v>145</v>
      </c>
    </row>
    <row r="104" spans="1:2" ht="12.75">
      <c r="A104" s="1">
        <v>1913</v>
      </c>
      <c r="B104" t="s">
        <v>145</v>
      </c>
    </row>
    <row r="105" spans="1:2" ht="12.75">
      <c r="A105" s="1">
        <v>1912</v>
      </c>
      <c r="B105" t="s">
        <v>145</v>
      </c>
    </row>
    <row r="106" spans="1:2" ht="12.75">
      <c r="A106" s="1">
        <v>1911</v>
      </c>
      <c r="B106" t="s">
        <v>145</v>
      </c>
    </row>
    <row r="107" spans="1:2" ht="12.75">
      <c r="A107" s="1">
        <v>1910</v>
      </c>
      <c r="B107" t="s">
        <v>145</v>
      </c>
    </row>
    <row r="108" spans="1:2" ht="12.75">
      <c r="A108" s="52" t="s">
        <v>93</v>
      </c>
      <c r="B108" s="52"/>
    </row>
    <row r="109" spans="1:2" ht="12.75">
      <c r="A109" s="1" t="s">
        <v>50</v>
      </c>
      <c r="B109" t="s">
        <v>98</v>
      </c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SheetLayoutView="80" workbookViewId="0" topLeftCell="A1">
      <selection activeCell="A18" sqref="A18"/>
    </sheetView>
  </sheetViews>
  <sheetFormatPr defaultColWidth="12.00390625" defaultRowHeight="12.75"/>
  <cols>
    <col min="1" max="1" width="21.375" style="0" customWidth="1"/>
    <col min="2" max="2" width="23.00390625" style="1" customWidth="1"/>
    <col min="3" max="3" width="11.625" style="1" customWidth="1"/>
    <col min="4" max="16384" width="11.625" style="0" customWidth="1"/>
  </cols>
  <sheetData>
    <row r="1" spans="1:3" ht="29.25">
      <c r="A1" s="53" t="s">
        <v>146</v>
      </c>
      <c r="B1" s="54"/>
      <c r="C1" s="54"/>
    </row>
    <row r="2" spans="1:3" ht="18.75">
      <c r="A2" s="55" t="s">
        <v>147</v>
      </c>
      <c r="B2" s="56" t="s">
        <v>16</v>
      </c>
      <c r="C2" s="56" t="s">
        <v>17</v>
      </c>
    </row>
    <row r="3" spans="1:3" ht="18.75">
      <c r="A3" s="55" t="s">
        <v>148</v>
      </c>
      <c r="B3" s="56" t="s">
        <v>52</v>
      </c>
      <c r="C3" s="56" t="s">
        <v>53</v>
      </c>
    </row>
    <row r="4" spans="1:3" ht="18.75">
      <c r="A4" s="55" t="s">
        <v>149</v>
      </c>
      <c r="B4" s="56" t="s">
        <v>71</v>
      </c>
      <c r="C4" s="56" t="s">
        <v>72</v>
      </c>
    </row>
    <row r="5" spans="1:3" ht="18.75">
      <c r="A5" s="55" t="s">
        <v>150</v>
      </c>
      <c r="B5" s="56" t="s">
        <v>90</v>
      </c>
      <c r="C5" s="56" t="s">
        <v>91</v>
      </c>
    </row>
    <row r="6" spans="1:3" ht="18.75">
      <c r="A6" s="55" t="s">
        <v>151</v>
      </c>
      <c r="B6" s="56" t="s">
        <v>152</v>
      </c>
      <c r="C6" s="56" t="s">
        <v>145</v>
      </c>
    </row>
    <row r="7" spans="1:3" ht="18.75">
      <c r="A7" s="55" t="s">
        <v>93</v>
      </c>
      <c r="B7" s="57" t="s">
        <v>153</v>
      </c>
      <c r="C7" s="56" t="s">
        <v>98</v>
      </c>
    </row>
    <row r="8" spans="1:3" ht="18.75">
      <c r="A8" s="55" t="s">
        <v>154</v>
      </c>
      <c r="B8" s="57" t="s">
        <v>153</v>
      </c>
      <c r="C8" s="56" t="s">
        <v>117</v>
      </c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view="pageBreakPreview" zoomScale="80" zoomScaleSheetLayoutView="8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6" sqref="A26"/>
    </sheetView>
  </sheetViews>
  <sheetFormatPr defaultColWidth="12.00390625" defaultRowHeight="12.75"/>
  <cols>
    <col min="1" max="1" width="11.625" style="0" customWidth="1"/>
    <col min="2" max="2" width="15.50390625" style="0" customWidth="1"/>
    <col min="3" max="3" width="11.625" style="0" customWidth="1"/>
    <col min="4" max="4" width="24.50390625" style="0" customWidth="1"/>
    <col min="5" max="16384" width="11.625" style="0" customWidth="1"/>
  </cols>
  <sheetData>
    <row r="1" spans="1:6" s="6" customFormat="1" ht="17.25">
      <c r="A1" s="58" t="str">
        <f>Kategorie!A1</f>
        <v>7.z. ZBP – Běh cyklo Santé 30.01.2011</v>
      </c>
      <c r="B1" s="59"/>
      <c r="C1" s="59"/>
      <c r="D1" s="59"/>
      <c r="E1" s="59"/>
      <c r="F1" s="59"/>
    </row>
    <row r="2" spans="1:6" s="11" customFormat="1" ht="15">
      <c r="A2" s="7" t="s">
        <v>155</v>
      </c>
      <c r="B2" s="8"/>
      <c r="C2" s="8"/>
      <c r="D2" s="8"/>
      <c r="E2" s="8"/>
      <c r="F2" s="8"/>
    </row>
    <row r="3" spans="1:7" s="14" customFormat="1" ht="15">
      <c r="A3" s="60" t="s">
        <v>5</v>
      </c>
      <c r="B3" s="61" t="s">
        <v>6</v>
      </c>
      <c r="C3" s="61" t="s">
        <v>7</v>
      </c>
      <c r="D3" s="61" t="s">
        <v>8</v>
      </c>
      <c r="E3" s="60" t="s">
        <v>9</v>
      </c>
      <c r="F3" s="60" t="s">
        <v>10</v>
      </c>
      <c r="G3"/>
    </row>
    <row r="4" spans="1:6" ht="12.75">
      <c r="A4" s="22">
        <v>6</v>
      </c>
      <c r="B4" s="23" t="s">
        <v>18</v>
      </c>
      <c r="C4" s="24" t="s">
        <v>19</v>
      </c>
      <c r="D4" s="24" t="s">
        <v>20</v>
      </c>
      <c r="E4" s="25">
        <v>1976</v>
      </c>
      <c r="F4" s="62" t="str">
        <f>VLOOKUP(E4,RN!$A$1:$B$107,2,0)</f>
        <v>MA</v>
      </c>
    </row>
    <row r="5" spans="1:6" ht="12.75">
      <c r="A5" s="22">
        <v>5</v>
      </c>
      <c r="B5" s="23" t="s">
        <v>27</v>
      </c>
      <c r="C5" s="24" t="s">
        <v>19</v>
      </c>
      <c r="D5" s="24" t="s">
        <v>28</v>
      </c>
      <c r="E5" s="25">
        <v>1992</v>
      </c>
      <c r="F5" s="62" t="str">
        <f>VLOOKUP(E5,RN!$A$1:$B$107,2,0)</f>
        <v>MA</v>
      </c>
    </row>
    <row r="6" spans="1:6" ht="12.75">
      <c r="A6" s="22">
        <v>8</v>
      </c>
      <c r="B6" s="23" t="s">
        <v>36</v>
      </c>
      <c r="C6" s="24" t="s">
        <v>37</v>
      </c>
      <c r="D6" s="24" t="s">
        <v>20</v>
      </c>
      <c r="E6" s="25">
        <v>1984</v>
      </c>
      <c r="F6" s="62" t="str">
        <f>VLOOKUP(E6,RN!$A$1:$B$107,2,0)</f>
        <v>MA</v>
      </c>
    </row>
    <row r="7" spans="1:6" ht="12.75">
      <c r="A7" s="22">
        <v>13</v>
      </c>
      <c r="B7" s="23" t="s">
        <v>24</v>
      </c>
      <c r="C7" s="24" t="s">
        <v>29</v>
      </c>
      <c r="D7" s="24" t="s">
        <v>30</v>
      </c>
      <c r="E7" s="28">
        <v>1993</v>
      </c>
      <c r="F7" s="62" t="str">
        <f>VLOOKUP(E7,RN!$A$1:$B$107,2,0)</f>
        <v>MA</v>
      </c>
    </row>
    <row r="8" spans="1:6" ht="12.75">
      <c r="A8" s="22">
        <v>17</v>
      </c>
      <c r="B8" s="23" t="s">
        <v>48</v>
      </c>
      <c r="C8" s="24" t="s">
        <v>39</v>
      </c>
      <c r="D8" s="24" t="s">
        <v>40</v>
      </c>
      <c r="E8" s="28">
        <v>1996</v>
      </c>
      <c r="F8" s="62" t="str">
        <f>VLOOKUP(E8,RN!$A$1:$B$107,2,0)</f>
        <v>MA</v>
      </c>
    </row>
    <row r="9" spans="1:6" ht="12.75">
      <c r="A9" s="22">
        <v>16</v>
      </c>
      <c r="B9" s="23" t="s">
        <v>38</v>
      </c>
      <c r="C9" s="24" t="s">
        <v>39</v>
      </c>
      <c r="D9" s="24" t="s">
        <v>40</v>
      </c>
      <c r="E9" s="28">
        <v>1995</v>
      </c>
      <c r="F9" s="62" t="str">
        <f>VLOOKUP(E9,RN!$A$1:$B$107,2,0)</f>
        <v>MA</v>
      </c>
    </row>
    <row r="10" spans="1:6" ht="12.75">
      <c r="A10" s="22">
        <v>19</v>
      </c>
      <c r="B10" s="23" t="s">
        <v>45</v>
      </c>
      <c r="C10" s="24" t="s">
        <v>46</v>
      </c>
      <c r="D10" s="24" t="s">
        <v>47</v>
      </c>
      <c r="E10" s="28">
        <v>1982</v>
      </c>
      <c r="F10" s="62" t="str">
        <f>VLOOKUP(E10,RN!$A$1:$B$107,2,0)</f>
        <v>MA</v>
      </c>
    </row>
    <row r="11" spans="1:6" ht="12.75">
      <c r="A11" s="22">
        <v>18</v>
      </c>
      <c r="B11" s="23" t="s">
        <v>34</v>
      </c>
      <c r="C11" s="24" t="s">
        <v>35</v>
      </c>
      <c r="D11" s="24" t="s">
        <v>20</v>
      </c>
      <c r="E11" s="28">
        <v>1974</v>
      </c>
      <c r="F11" s="62" t="str">
        <f>VLOOKUP(E11,RN!$A$1:$B$107,2,0)</f>
        <v>MA</v>
      </c>
    </row>
    <row r="12" spans="1:6" ht="12.75">
      <c r="A12" s="22">
        <v>21</v>
      </c>
      <c r="B12" s="23" t="s">
        <v>31</v>
      </c>
      <c r="C12" s="24" t="s">
        <v>32</v>
      </c>
      <c r="D12" s="24" t="s">
        <v>33</v>
      </c>
      <c r="E12" s="28">
        <v>1981</v>
      </c>
      <c r="F12" s="62" t="str">
        <f>VLOOKUP(E12,RN!$A$1:$B$107,2,0)</f>
        <v>MA</v>
      </c>
    </row>
    <row r="13" spans="1:6" ht="12.75">
      <c r="A13" s="22">
        <v>25</v>
      </c>
      <c r="B13" s="23" t="s">
        <v>21</v>
      </c>
      <c r="C13" s="24" t="s">
        <v>22</v>
      </c>
      <c r="D13" s="24" t="s">
        <v>23</v>
      </c>
      <c r="E13" s="28">
        <v>1972</v>
      </c>
      <c r="F13" s="62" t="str">
        <f>VLOOKUP(E13,RN!$A$1:$B$107,2,0)</f>
        <v>MA</v>
      </c>
    </row>
    <row r="14" spans="1:6" ht="12.75">
      <c r="A14" s="22">
        <v>32</v>
      </c>
      <c r="B14" s="23" t="s">
        <v>41</v>
      </c>
      <c r="C14" s="24" t="s">
        <v>22</v>
      </c>
      <c r="D14" s="24" t="s">
        <v>20</v>
      </c>
      <c r="E14" s="28">
        <v>1976</v>
      </c>
      <c r="F14" s="62" t="str">
        <f>VLOOKUP(E14,RN!$A$1:$B$107,2,0)</f>
        <v>MA</v>
      </c>
    </row>
    <row r="15" spans="1:6" ht="12.75">
      <c r="A15" s="22">
        <v>34</v>
      </c>
      <c r="B15" s="23" t="s">
        <v>42</v>
      </c>
      <c r="C15" s="24" t="s">
        <v>43</v>
      </c>
      <c r="D15" s="24"/>
      <c r="E15" s="28">
        <v>1977</v>
      </c>
      <c r="F15" s="62" t="str">
        <f>VLOOKUP(E15,RN!$A$1:$B$107,2,0)</f>
        <v>MA</v>
      </c>
    </row>
    <row r="16" spans="1:6" ht="12.75">
      <c r="A16" s="22">
        <v>33</v>
      </c>
      <c r="B16" s="23" t="s">
        <v>24</v>
      </c>
      <c r="C16" s="24" t="s">
        <v>25</v>
      </c>
      <c r="D16" s="24" t="s">
        <v>26</v>
      </c>
      <c r="E16" s="28">
        <v>1981</v>
      </c>
      <c r="F16" s="62" t="str">
        <f>VLOOKUP(E16,RN!$A$1:$B$107,2,0)</f>
        <v>MA</v>
      </c>
    </row>
    <row r="17" spans="1:6" ht="12.75">
      <c r="A17" s="22"/>
      <c r="B17" s="23"/>
      <c r="C17" s="24"/>
      <c r="D17" s="24"/>
      <c r="E17" s="28"/>
      <c r="F17" s="62"/>
    </row>
    <row r="18" spans="1:6" ht="12.75">
      <c r="A18" s="22">
        <v>2</v>
      </c>
      <c r="B18" s="23" t="s">
        <v>58</v>
      </c>
      <c r="C18" s="24" t="s">
        <v>59</v>
      </c>
      <c r="D18" s="24" t="s">
        <v>60</v>
      </c>
      <c r="E18" s="25">
        <v>1963</v>
      </c>
      <c r="F18" s="62" t="str">
        <f>VLOOKUP(E18,RN!$A$1:$B$107,2,0)</f>
        <v>MB</v>
      </c>
    </row>
    <row r="19" spans="1:6" ht="12.75">
      <c r="A19" s="22">
        <v>7</v>
      </c>
      <c r="B19" s="23" t="s">
        <v>63</v>
      </c>
      <c r="C19" s="24" t="s">
        <v>64</v>
      </c>
      <c r="D19" s="24" t="s">
        <v>65</v>
      </c>
      <c r="E19" s="25">
        <v>1963</v>
      </c>
      <c r="F19" s="62" t="str">
        <f>VLOOKUP(E19,RN!$A$1:$B$107,2,0)</f>
        <v>MB</v>
      </c>
    </row>
    <row r="20" spans="1:6" ht="12.75">
      <c r="A20" s="22">
        <v>4</v>
      </c>
      <c r="B20" s="23" t="s">
        <v>61</v>
      </c>
      <c r="C20" s="24" t="s">
        <v>19</v>
      </c>
      <c r="D20" s="24" t="s">
        <v>62</v>
      </c>
      <c r="E20" s="25">
        <v>1964</v>
      </c>
      <c r="F20" s="62" t="str">
        <f>VLOOKUP(E20,RN!$A$1:$B$107,2,0)</f>
        <v>MB</v>
      </c>
    </row>
    <row r="21" spans="1:6" ht="12.75">
      <c r="A21" s="22">
        <v>9</v>
      </c>
      <c r="B21" s="23" t="s">
        <v>68</v>
      </c>
      <c r="C21" s="24" t="s">
        <v>59</v>
      </c>
      <c r="D21" s="24" t="s">
        <v>69</v>
      </c>
      <c r="E21" s="25">
        <v>1967</v>
      </c>
      <c r="F21" s="62" t="str">
        <f>VLOOKUP(E21,RN!$A$1:$B$107,2,0)</f>
        <v>MB</v>
      </c>
    </row>
    <row r="22" spans="1:6" ht="12.75">
      <c r="A22" s="22">
        <v>11</v>
      </c>
      <c r="B22" s="23" t="s">
        <v>66</v>
      </c>
      <c r="C22" s="24" t="s">
        <v>67</v>
      </c>
      <c r="D22" s="24" t="s">
        <v>30</v>
      </c>
      <c r="E22" s="25">
        <v>1966</v>
      </c>
      <c r="F22" s="62" t="str">
        <f>VLOOKUP(E22,RN!$A$1:$B$107,2,0)</f>
        <v>MB</v>
      </c>
    </row>
    <row r="23" spans="1:6" ht="12.75">
      <c r="A23" s="22">
        <v>15</v>
      </c>
      <c r="B23" s="23" t="s">
        <v>54</v>
      </c>
      <c r="C23" s="24" t="s">
        <v>39</v>
      </c>
      <c r="D23" s="24" t="s">
        <v>40</v>
      </c>
      <c r="E23" s="28">
        <v>1965</v>
      </c>
      <c r="F23" s="62" t="str">
        <f>VLOOKUP(E23,RN!$A$1:$B$107,2,0)</f>
        <v>MB</v>
      </c>
    </row>
    <row r="24" spans="1:6" ht="12.75">
      <c r="A24" s="22">
        <v>28</v>
      </c>
      <c r="B24" s="23" t="s">
        <v>55</v>
      </c>
      <c r="C24" s="24" t="s">
        <v>56</v>
      </c>
      <c r="D24" s="24" t="s">
        <v>57</v>
      </c>
      <c r="E24" s="28">
        <v>1962</v>
      </c>
      <c r="F24" s="62" t="str">
        <f>VLOOKUP(E24,RN!$A$1:$B$107,2,0)</f>
        <v>MB</v>
      </c>
    </row>
    <row r="25" spans="1:6" ht="12.75">
      <c r="A25" s="22"/>
      <c r="B25" s="23"/>
      <c r="C25" s="24"/>
      <c r="D25" s="24"/>
      <c r="E25" s="28"/>
      <c r="F25" s="62"/>
    </row>
    <row r="26" spans="1:6" ht="12.75">
      <c r="A26" s="35">
        <v>3</v>
      </c>
      <c r="B26" s="23" t="s">
        <v>80</v>
      </c>
      <c r="C26" s="24" t="s">
        <v>56</v>
      </c>
      <c r="D26" s="24" t="s">
        <v>60</v>
      </c>
      <c r="E26" s="25">
        <v>1961</v>
      </c>
      <c r="F26" s="62" t="str">
        <f>VLOOKUP(E26,RN!$A$1:$B$107,2,0)</f>
        <v>MC</v>
      </c>
    </row>
    <row r="27" spans="1:6" ht="12.75">
      <c r="A27" s="22">
        <v>1</v>
      </c>
      <c r="B27" s="23" t="s">
        <v>75</v>
      </c>
      <c r="C27" s="24" t="s">
        <v>76</v>
      </c>
      <c r="D27" s="24" t="s">
        <v>77</v>
      </c>
      <c r="E27" s="25">
        <v>1956</v>
      </c>
      <c r="F27" s="62" t="str">
        <f>VLOOKUP(E27,RN!$A$1:$B$107,2,0)</f>
        <v>MC</v>
      </c>
    </row>
    <row r="28" spans="1:6" ht="12.75">
      <c r="A28" s="22">
        <v>10</v>
      </c>
      <c r="B28" s="23" t="s">
        <v>83</v>
      </c>
      <c r="C28" s="24" t="s">
        <v>84</v>
      </c>
      <c r="D28" s="24" t="s">
        <v>47</v>
      </c>
      <c r="E28" s="25">
        <v>1958</v>
      </c>
      <c r="F28" s="62" t="str">
        <f>VLOOKUP(E28,RN!$A$1:$B$107,2,0)</f>
        <v>MC</v>
      </c>
    </row>
    <row r="29" spans="1:6" ht="12.75">
      <c r="A29" s="22">
        <v>14</v>
      </c>
      <c r="B29" s="23" t="s">
        <v>78</v>
      </c>
      <c r="C29" s="24" t="s">
        <v>56</v>
      </c>
      <c r="D29" s="24" t="s">
        <v>79</v>
      </c>
      <c r="E29" s="28">
        <v>1960</v>
      </c>
      <c r="F29" s="62" t="str">
        <f>VLOOKUP(E29,RN!$A$1:$B$107,2,0)</f>
        <v>MC</v>
      </c>
    </row>
    <row r="30" spans="1:6" ht="12.75">
      <c r="A30" s="22">
        <v>26</v>
      </c>
      <c r="B30" s="23" t="s">
        <v>88</v>
      </c>
      <c r="C30" s="24" t="s">
        <v>59</v>
      </c>
      <c r="D30" s="24" t="s">
        <v>30</v>
      </c>
      <c r="E30" s="28">
        <v>1959</v>
      </c>
      <c r="F30" s="62" t="str">
        <f>VLOOKUP(E30,RN!$A$1:$B$107,2,0)</f>
        <v>MC</v>
      </c>
    </row>
    <row r="31" spans="1:6" ht="12.75">
      <c r="A31" s="22">
        <v>31</v>
      </c>
      <c r="B31" s="23" t="s">
        <v>73</v>
      </c>
      <c r="C31" s="24" t="s">
        <v>39</v>
      </c>
      <c r="D31" s="24" t="s">
        <v>74</v>
      </c>
      <c r="E31" s="28">
        <v>1960</v>
      </c>
      <c r="F31" s="62" t="str">
        <f>VLOOKUP(E31,RN!$A$1:$B$107,2,0)</f>
        <v>MC</v>
      </c>
    </row>
    <row r="32" spans="1:6" ht="12.75">
      <c r="A32" s="22">
        <v>37</v>
      </c>
      <c r="B32" s="23" t="s">
        <v>81</v>
      </c>
      <c r="C32" s="24" t="s">
        <v>22</v>
      </c>
      <c r="D32" s="24" t="s">
        <v>82</v>
      </c>
      <c r="E32" s="28">
        <v>1957</v>
      </c>
      <c r="F32" s="62" t="str">
        <f>VLOOKUP(E32,RN!$A$1:$B$107,2,0)</f>
        <v>MC</v>
      </c>
    </row>
    <row r="33" spans="1:6" ht="12.75">
      <c r="A33" s="22">
        <v>36</v>
      </c>
      <c r="B33" s="23" t="s">
        <v>85</v>
      </c>
      <c r="C33" s="24" t="s">
        <v>86</v>
      </c>
      <c r="D33" s="24" t="s">
        <v>87</v>
      </c>
      <c r="E33" s="28">
        <v>1953</v>
      </c>
      <c r="F33" s="62" t="str">
        <f>VLOOKUP(E33,RN!$A$1:$B$107,2,0)</f>
        <v>MC</v>
      </c>
    </row>
    <row r="34" spans="1:6" ht="12.75">
      <c r="A34" s="22">
        <v>20</v>
      </c>
      <c r="B34" s="23" t="s">
        <v>92</v>
      </c>
      <c r="C34" s="24" t="s">
        <v>19</v>
      </c>
      <c r="D34" s="24" t="s">
        <v>28</v>
      </c>
      <c r="E34" s="28">
        <v>1949</v>
      </c>
      <c r="F34" s="62" t="str">
        <f>VLOOKUP(E34,RN!$A$1:$B$107,2,0)</f>
        <v>MD</v>
      </c>
    </row>
    <row r="35" spans="1:6" ht="12.75">
      <c r="A35" s="22"/>
      <c r="B35" s="23"/>
      <c r="C35" s="24"/>
      <c r="D35" s="24"/>
      <c r="E35" s="28"/>
      <c r="F35" s="62"/>
    </row>
    <row r="36" spans="1:6" ht="12.75">
      <c r="A36" s="35" t="s">
        <v>114</v>
      </c>
      <c r="B36" s="23" t="s">
        <v>115</v>
      </c>
      <c r="C36" s="24" t="s">
        <v>116</v>
      </c>
      <c r="D36" s="24"/>
      <c r="E36" s="28">
        <v>1952</v>
      </c>
      <c r="F36" s="62" t="s">
        <v>117</v>
      </c>
    </row>
    <row r="37" spans="1:6" ht="12.75">
      <c r="A37" s="35" t="s">
        <v>118</v>
      </c>
      <c r="B37" s="23" t="s">
        <v>119</v>
      </c>
      <c r="C37" s="24" t="s">
        <v>120</v>
      </c>
      <c r="D37" s="24"/>
      <c r="E37" s="28">
        <v>1962</v>
      </c>
      <c r="F37" s="62" t="s">
        <v>117</v>
      </c>
    </row>
    <row r="38" spans="1:6" ht="12.75">
      <c r="A38" s="35" t="s">
        <v>121</v>
      </c>
      <c r="B38" s="23" t="s">
        <v>122</v>
      </c>
      <c r="C38" s="24" t="s">
        <v>123</v>
      </c>
      <c r="D38" s="24" t="s">
        <v>124</v>
      </c>
      <c r="E38" s="28">
        <v>1986</v>
      </c>
      <c r="F38" s="62" t="s">
        <v>117</v>
      </c>
    </row>
    <row r="39" spans="1:6" ht="12.75">
      <c r="A39" s="22">
        <v>22</v>
      </c>
      <c r="B39" s="23" t="s">
        <v>127</v>
      </c>
      <c r="C39" s="24" t="s">
        <v>67</v>
      </c>
      <c r="D39" s="24" t="s">
        <v>128</v>
      </c>
      <c r="E39" s="28">
        <v>1994</v>
      </c>
      <c r="F39" s="63" t="s">
        <v>156</v>
      </c>
    </row>
    <row r="40" spans="1:6" ht="12.75">
      <c r="A40" s="22">
        <v>12</v>
      </c>
      <c r="B40" s="23" t="s">
        <v>105</v>
      </c>
      <c r="C40" s="24" t="s">
        <v>106</v>
      </c>
      <c r="D40" s="24" t="s">
        <v>30</v>
      </c>
      <c r="E40" s="25">
        <v>1993</v>
      </c>
      <c r="F40" s="62" t="s">
        <v>98</v>
      </c>
    </row>
    <row r="41" spans="1:6" ht="12.75">
      <c r="A41" s="22">
        <v>23</v>
      </c>
      <c r="B41" s="23" t="s">
        <v>110</v>
      </c>
      <c r="C41" s="24" t="s">
        <v>111</v>
      </c>
      <c r="D41" s="24" t="s">
        <v>20</v>
      </c>
      <c r="E41" s="28">
        <v>1959</v>
      </c>
      <c r="F41" s="62" t="s">
        <v>98</v>
      </c>
    </row>
    <row r="42" spans="1:6" ht="12.75">
      <c r="A42" s="22">
        <v>24</v>
      </c>
      <c r="B42" s="23" t="s">
        <v>99</v>
      </c>
      <c r="C42" s="24" t="s">
        <v>100</v>
      </c>
      <c r="D42" s="24" t="s">
        <v>101</v>
      </c>
      <c r="E42" s="28">
        <v>1988</v>
      </c>
      <c r="F42" s="62" t="s">
        <v>98</v>
      </c>
    </row>
    <row r="43" spans="1:6" ht="12.75">
      <c r="A43" s="22">
        <v>29</v>
      </c>
      <c r="B43" s="23" t="s">
        <v>95</v>
      </c>
      <c r="C43" s="24" t="s">
        <v>96</v>
      </c>
      <c r="D43" s="24"/>
      <c r="E43" s="28">
        <v>1994</v>
      </c>
      <c r="F43" s="62" t="s">
        <v>98</v>
      </c>
    </row>
    <row r="44" spans="1:6" ht="12.75">
      <c r="A44" s="22">
        <v>27</v>
      </c>
      <c r="B44" s="23" t="s">
        <v>102</v>
      </c>
      <c r="C44" s="24" t="s">
        <v>103</v>
      </c>
      <c r="D44" s="24" t="s">
        <v>104</v>
      </c>
      <c r="E44" s="28">
        <v>1989</v>
      </c>
      <c r="F44" s="62" t="s">
        <v>98</v>
      </c>
    </row>
    <row r="45" spans="1:6" ht="12.75">
      <c r="A45" s="22">
        <v>30</v>
      </c>
      <c r="B45" s="23" t="s">
        <v>107</v>
      </c>
      <c r="C45" s="24" t="s">
        <v>100</v>
      </c>
      <c r="D45" s="24" t="s">
        <v>30</v>
      </c>
      <c r="E45" s="28">
        <v>1996</v>
      </c>
      <c r="F45" s="62" t="s">
        <v>98</v>
      </c>
    </row>
    <row r="46" spans="1:6" ht="12.75">
      <c r="A46" s="22">
        <v>35</v>
      </c>
      <c r="B46" s="23" t="s">
        <v>108</v>
      </c>
      <c r="C46" s="24" t="s">
        <v>109</v>
      </c>
      <c r="D46" s="24"/>
      <c r="E46" s="28">
        <v>1984</v>
      </c>
      <c r="F46" s="62" t="s">
        <v>98</v>
      </c>
    </row>
    <row r="47" spans="1:6" ht="12.75">
      <c r="A47" s="22"/>
      <c r="B47" s="23"/>
      <c r="C47" s="24"/>
      <c r="D47" s="24"/>
      <c r="E47" s="28"/>
      <c r="F47" s="62" t="e">
        <f>VLOOKUP(E47,RN!$A$1:$B$107,2,0)</f>
        <v>#N/A</v>
      </c>
    </row>
    <row r="48" spans="1:6" ht="12.75">
      <c r="A48" s="22"/>
      <c r="B48" s="23"/>
      <c r="C48" s="24"/>
      <c r="D48" s="24"/>
      <c r="E48" s="28"/>
      <c r="F48" s="62" t="e">
        <f>VLOOKUP(E48,RN!$A$1:$B$107,2,0)</f>
        <v>#N/A</v>
      </c>
    </row>
    <row r="49" spans="1:6" ht="12.75">
      <c r="A49" s="22"/>
      <c r="B49" s="23"/>
      <c r="C49" s="24"/>
      <c r="D49" s="24"/>
      <c r="E49" s="28"/>
      <c r="F49" s="62" t="e">
        <f>VLOOKUP(E49,RN!$A$1:$B$107,2,0)</f>
        <v>#N/A</v>
      </c>
    </row>
    <row r="50" spans="1:6" ht="12.75">
      <c r="A50" s="22"/>
      <c r="B50" s="23"/>
      <c r="C50" s="24"/>
      <c r="D50" s="24"/>
      <c r="E50" s="28"/>
      <c r="F50" s="62" t="e">
        <f>VLOOKUP(E50,RN!$A$1:$B$107,2,0)</f>
        <v>#N/A</v>
      </c>
    </row>
    <row r="51" spans="1:6" ht="12.75">
      <c r="A51" s="22"/>
      <c r="B51" s="23"/>
      <c r="C51" s="24"/>
      <c r="D51" s="24"/>
      <c r="E51" s="28"/>
      <c r="F51" s="62" t="e">
        <f>VLOOKUP(E51,RN!$A$1:$B$107,2,0)</f>
        <v>#N/A</v>
      </c>
    </row>
    <row r="52" spans="1:6" ht="12.75">
      <c r="A52" s="22"/>
      <c r="B52" s="23"/>
      <c r="C52" s="24"/>
      <c r="D52" s="24"/>
      <c r="E52" s="28"/>
      <c r="F52" s="62" t="e">
        <f>VLOOKUP(E52,RN!$A$1:$B$107,2,0)</f>
        <v>#N/A</v>
      </c>
    </row>
    <row r="53" spans="1:6" ht="12.75">
      <c r="A53" s="22"/>
      <c r="B53" s="23"/>
      <c r="C53" s="24"/>
      <c r="D53" s="24"/>
      <c r="E53" s="28"/>
      <c r="F53" s="62" t="e">
        <f>VLOOKUP(E53,RN!$A$1:$B$107,2,0)</f>
        <v>#N/A</v>
      </c>
    </row>
    <row r="54" spans="1:6" ht="12.75">
      <c r="A54" s="22"/>
      <c r="B54" s="23"/>
      <c r="C54" s="24"/>
      <c r="D54" s="24"/>
      <c r="E54" s="28"/>
      <c r="F54" s="62" t="e">
        <f>VLOOKUP(E54,RN!$A$1:$B$107,2,0)</f>
        <v>#N/A</v>
      </c>
    </row>
    <row r="55" spans="1:6" ht="12.75">
      <c r="A55" s="22"/>
      <c r="B55" s="23"/>
      <c r="C55" s="24"/>
      <c r="D55" s="24"/>
      <c r="E55" s="28"/>
      <c r="F55" s="62" t="e">
        <f>VLOOKUP(E55,RN!$A$1:$B$107,2,0)</f>
        <v>#N/A</v>
      </c>
    </row>
    <row r="56" spans="1:6" ht="12.75">
      <c r="A56" s="22"/>
      <c r="B56" s="23"/>
      <c r="C56" s="24"/>
      <c r="D56" s="24"/>
      <c r="E56" s="28"/>
      <c r="F56" s="62" t="e">
        <f>VLOOKUP(E56,RN!$A$1:$B$107,2,0)</f>
        <v>#N/A</v>
      </c>
    </row>
    <row r="57" spans="1:6" ht="12.75">
      <c r="A57" s="22"/>
      <c r="B57" s="23"/>
      <c r="C57" s="24"/>
      <c r="D57" s="24"/>
      <c r="E57" s="28"/>
      <c r="F57" s="62" t="e">
        <f>VLOOKUP(E57,RN!$A$1:$B$107,2,0)</f>
        <v>#N/A</v>
      </c>
    </row>
    <row r="58" spans="1:6" ht="12.75">
      <c r="A58" s="22"/>
      <c r="B58" s="23"/>
      <c r="C58" s="24"/>
      <c r="D58" s="24"/>
      <c r="E58" s="28"/>
      <c r="F58" s="62" t="e">
        <f>VLOOKUP(E58,RN!$A$1:$B$107,2,0)</f>
        <v>#N/A</v>
      </c>
    </row>
    <row r="59" spans="1:6" ht="12.75">
      <c r="A59" s="22"/>
      <c r="B59" s="23"/>
      <c r="C59" s="24"/>
      <c r="D59" s="24"/>
      <c r="E59" s="28"/>
      <c r="F59" s="62" t="e">
        <f>VLOOKUP(E59,RN!$A$1:$B$107,2,0)</f>
        <v>#N/A</v>
      </c>
    </row>
    <row r="60" spans="1:6" ht="12.75">
      <c r="A60" s="22"/>
      <c r="B60" s="23"/>
      <c r="C60" s="24"/>
      <c r="D60" s="24"/>
      <c r="E60" s="28"/>
      <c r="F60" s="62" t="e">
        <f>VLOOKUP(E60,RN!$A$1:$B$107,2,0)</f>
        <v>#N/A</v>
      </c>
    </row>
    <row r="61" spans="1:6" ht="12.75">
      <c r="A61" s="22"/>
      <c r="B61" s="23"/>
      <c r="C61" s="24"/>
      <c r="D61" s="24"/>
      <c r="E61" s="28"/>
      <c r="F61" s="62" t="e">
        <f>VLOOKUP(E61,RN!$A$1:$B$107,2,0)</f>
        <v>#N/A</v>
      </c>
    </row>
    <row r="62" spans="1:6" ht="12.75">
      <c r="A62" s="22"/>
      <c r="B62" s="23"/>
      <c r="C62" s="24"/>
      <c r="D62" s="24"/>
      <c r="E62" s="28"/>
      <c r="F62" s="62" t="e">
        <f>VLOOKUP(E62,RN!$A$1:$B$107,2,0)</f>
        <v>#N/A</v>
      </c>
    </row>
    <row r="63" spans="1:6" ht="12.75">
      <c r="A63" s="22"/>
      <c r="B63" s="23"/>
      <c r="C63" s="24"/>
      <c r="D63" s="24"/>
      <c r="E63" s="28"/>
      <c r="F63" s="62" t="e">
        <f>VLOOKUP(E63,RN!$A$1:$B$107,2,0)</f>
        <v>#N/A</v>
      </c>
    </row>
    <row r="64" spans="1:6" ht="12.75">
      <c r="A64" s="22"/>
      <c r="B64" s="23"/>
      <c r="C64" s="24"/>
      <c r="D64" s="24"/>
      <c r="E64" s="28"/>
      <c r="F64" s="62" t="e">
        <f>VLOOKUP(E64,RN!$A$1:$B$107,2,0)</f>
        <v>#N/A</v>
      </c>
    </row>
    <row r="65" spans="1:6" ht="12.75">
      <c r="A65" s="22"/>
      <c r="B65" s="23"/>
      <c r="C65" s="24"/>
      <c r="D65" s="24"/>
      <c r="E65" s="28"/>
      <c r="F65" s="62" t="e">
        <f>VLOOKUP(E65,RN!$A$1:$B$107,2,0)</f>
        <v>#N/A</v>
      </c>
    </row>
    <row r="66" spans="1:6" ht="12.75">
      <c r="A66" s="22"/>
      <c r="B66" s="23"/>
      <c r="C66" s="24"/>
      <c r="D66" s="24"/>
      <c r="E66" s="28"/>
      <c r="F66" s="62" t="e">
        <f>VLOOKUP(E66,RN!$A$1:$B$107,2,0)</f>
        <v>#N/A</v>
      </c>
    </row>
    <row r="67" spans="1:6" ht="12.75">
      <c r="A67" s="22"/>
      <c r="B67" s="23"/>
      <c r="C67" s="24"/>
      <c r="D67" s="24"/>
      <c r="E67" s="28"/>
      <c r="F67" s="62" t="e">
        <f>VLOOKUP(E67,RN!$A$1:$B$107,2,0)</f>
        <v>#N/A</v>
      </c>
    </row>
    <row r="68" spans="1:6" ht="12.75">
      <c r="A68" s="22"/>
      <c r="B68" s="23"/>
      <c r="C68" s="24"/>
      <c r="D68" s="24"/>
      <c r="E68" s="28"/>
      <c r="F68" s="62" t="e">
        <f>VLOOKUP(E68,RN!$A$1:$B$107,2,0)</f>
        <v>#N/A</v>
      </c>
    </row>
    <row r="69" spans="1:6" ht="12.75">
      <c r="A69" s="22"/>
      <c r="B69" s="23"/>
      <c r="C69" s="24"/>
      <c r="D69" s="24"/>
      <c r="E69" s="28"/>
      <c r="F69" s="62" t="e">
        <f>VLOOKUP(E69,RN!$A$1:$B$107,2,0)</f>
        <v>#N/A</v>
      </c>
    </row>
    <row r="70" spans="1:6" ht="12.75">
      <c r="A70" s="22"/>
      <c r="B70" s="23"/>
      <c r="C70" s="24"/>
      <c r="D70" s="24"/>
      <c r="E70" s="28"/>
      <c r="F70" s="62" t="e">
        <f>VLOOKUP(E70,RN!$A$1:$B$107,2,0)</f>
        <v>#N/A</v>
      </c>
    </row>
    <row r="71" spans="1:6" ht="12.75">
      <c r="A71" s="22"/>
      <c r="B71" s="23"/>
      <c r="C71" s="24"/>
      <c r="D71" s="24"/>
      <c r="E71" s="28"/>
      <c r="F71" s="62" t="e">
        <f>VLOOKUP(E71,RN!$A$1:$B$107,2,0)</f>
        <v>#N/A</v>
      </c>
    </row>
    <row r="72" spans="1:6" ht="12.75">
      <c r="A72" s="22"/>
      <c r="B72" s="23"/>
      <c r="C72" s="24"/>
      <c r="D72" s="24"/>
      <c r="E72" s="28"/>
      <c r="F72" s="62" t="e">
        <f>VLOOKUP(E72,RN!$A$1:$B$107,2,0)</f>
        <v>#N/A</v>
      </c>
    </row>
    <row r="73" spans="1:6" ht="12.75">
      <c r="A73" s="22"/>
      <c r="B73" s="23"/>
      <c r="C73" s="24"/>
      <c r="D73" s="24"/>
      <c r="E73" s="28"/>
      <c r="F73" s="62" t="e">
        <f>VLOOKUP(E73,RN!$A$1:$B$107,2,0)</f>
        <v>#N/A</v>
      </c>
    </row>
    <row r="74" spans="1:6" ht="12.75">
      <c r="A74" s="22"/>
      <c r="B74" s="23"/>
      <c r="C74" s="24"/>
      <c r="D74" s="24"/>
      <c r="E74" s="28"/>
      <c r="F74" s="62" t="e">
        <f>VLOOKUP(E74,RN!$A$1:$B$107,2,0)</f>
        <v>#N/A</v>
      </c>
    </row>
    <row r="75" spans="1:6" ht="12.75">
      <c r="A75" s="22"/>
      <c r="B75" s="23"/>
      <c r="C75" s="24"/>
      <c r="D75" s="24"/>
      <c r="E75" s="28"/>
      <c r="F75" s="62" t="e">
        <f>VLOOKUP(E75,RN!$A$1:$B$107,2,0)</f>
        <v>#N/A</v>
      </c>
    </row>
    <row r="76" spans="1:6" ht="12.75">
      <c r="A76" s="22"/>
      <c r="B76" s="23"/>
      <c r="C76" s="24"/>
      <c r="D76" s="24"/>
      <c r="E76" s="28"/>
      <c r="F76" s="62" t="e">
        <f>VLOOKUP(E76,RN!$A$1:$B$107,2,0)</f>
        <v>#N/A</v>
      </c>
    </row>
    <row r="77" spans="1:6" ht="12.75">
      <c r="A77" s="22"/>
      <c r="B77" s="23"/>
      <c r="C77" s="24"/>
      <c r="D77" s="24"/>
      <c r="E77" s="28"/>
      <c r="F77" s="62" t="e">
        <f>VLOOKUP(E77,RN!$A$1:$B$107,2,0)</f>
        <v>#N/A</v>
      </c>
    </row>
    <row r="78" spans="1:6" ht="12.75">
      <c r="A78" s="22"/>
      <c r="B78" s="23"/>
      <c r="C78" s="24"/>
      <c r="D78" s="24"/>
      <c r="E78" s="28"/>
      <c r="F78" s="62" t="e">
        <f>VLOOKUP(E78,RN!$A$1:$B$107,2,0)</f>
        <v>#N/A</v>
      </c>
    </row>
    <row r="79" spans="1:6" ht="12.75">
      <c r="A79" s="22"/>
      <c r="B79" s="23"/>
      <c r="C79" s="24"/>
      <c r="D79" s="24"/>
      <c r="E79" s="28"/>
      <c r="F79" s="62" t="e">
        <f>VLOOKUP(E79,RN!$A$1:$B$107,2,0)</f>
        <v>#N/A</v>
      </c>
    </row>
    <row r="80" spans="1:6" ht="12.75">
      <c r="A80" s="22"/>
      <c r="B80" s="23"/>
      <c r="C80" s="24"/>
      <c r="D80" s="24"/>
      <c r="E80" s="28"/>
      <c r="F80" s="62" t="e">
        <f>VLOOKUP(E80,RN!$A$1:$B$107,2,0)</f>
        <v>#N/A</v>
      </c>
    </row>
    <row r="81" spans="1:6" ht="12.75">
      <c r="A81" s="22"/>
      <c r="B81" s="23"/>
      <c r="C81" s="24"/>
      <c r="D81" s="24"/>
      <c r="E81" s="28"/>
      <c r="F81" s="62" t="e">
        <f>VLOOKUP(E81,RN!$A$1:$B$107,2,0)</f>
        <v>#N/A</v>
      </c>
    </row>
    <row r="82" spans="1:6" ht="12.75">
      <c r="A82" s="22"/>
      <c r="B82" s="23"/>
      <c r="C82" s="24"/>
      <c r="D82" s="24"/>
      <c r="E82" s="28"/>
      <c r="F82" s="62" t="e">
        <f>VLOOKUP(E82,RN!$A$1:$B$107,2,0)</f>
        <v>#N/A</v>
      </c>
    </row>
    <row r="83" spans="1:6" ht="12.75">
      <c r="A83" s="22"/>
      <c r="B83" s="23"/>
      <c r="C83" s="24"/>
      <c r="D83" s="24"/>
      <c r="E83" s="28"/>
      <c r="F83" s="62" t="e">
        <f>VLOOKUP(E83,RN!$A$1:$B$107,2,0)</f>
        <v>#N/A</v>
      </c>
    </row>
    <row r="84" spans="1:6" ht="12.75">
      <c r="A84" s="22"/>
      <c r="B84" s="23"/>
      <c r="C84" s="24"/>
      <c r="D84" s="24"/>
      <c r="E84" s="28"/>
      <c r="F84" s="62" t="e">
        <f>VLOOKUP(E84,RN!$A$1:$B$107,2,0)</f>
        <v>#N/A</v>
      </c>
    </row>
    <row r="85" spans="1:6" ht="12.75">
      <c r="A85" s="22"/>
      <c r="B85" s="23"/>
      <c r="C85" s="24"/>
      <c r="D85" s="24"/>
      <c r="E85" s="28"/>
      <c r="F85" s="62" t="e">
        <f>VLOOKUP(E85,RN!$A$1:$B$107,2,0)</f>
        <v>#N/A</v>
      </c>
    </row>
    <row r="86" spans="1:6" ht="12.75">
      <c r="A86" s="22"/>
      <c r="B86" s="23"/>
      <c r="C86" s="24"/>
      <c r="D86" s="24"/>
      <c r="E86" s="28"/>
      <c r="F86" s="62" t="e">
        <f>VLOOKUP(E86,RN!$A$1:$B$107,2,0)</f>
        <v>#N/A</v>
      </c>
    </row>
    <row r="87" spans="1:6" ht="12.75">
      <c r="A87" s="22"/>
      <c r="B87" s="23"/>
      <c r="C87" s="24"/>
      <c r="D87" s="24"/>
      <c r="E87" s="28"/>
      <c r="F87" s="62" t="e">
        <f>VLOOKUP(E87,RN!$A$1:$B$107,2,0)</f>
        <v>#N/A</v>
      </c>
    </row>
    <row r="88" spans="1:6" ht="12.75">
      <c r="A88" s="22"/>
      <c r="B88" s="23"/>
      <c r="C88" s="24"/>
      <c r="D88" s="24"/>
      <c r="E88" s="28"/>
      <c r="F88" s="62" t="e">
        <f>VLOOKUP(E88,RN!$A$1:$B$107,2,0)</f>
        <v>#N/A</v>
      </c>
    </row>
    <row r="89" spans="1:6" ht="12.75">
      <c r="A89" s="22"/>
      <c r="B89" s="23"/>
      <c r="C89" s="24"/>
      <c r="D89" s="24"/>
      <c r="E89" s="28"/>
      <c r="F89" s="62" t="e">
        <f>VLOOKUP(E89,RN!$A$1:$B$107,2,0)</f>
        <v>#N/A</v>
      </c>
    </row>
    <row r="90" spans="1:6" ht="12.75">
      <c r="A90" s="22"/>
      <c r="B90" s="23"/>
      <c r="C90" s="24"/>
      <c r="D90" s="24"/>
      <c r="E90" s="28"/>
      <c r="F90" s="62" t="e">
        <f>VLOOKUP(E90,RN!$A$1:$B$107,2,0)</f>
        <v>#N/A</v>
      </c>
    </row>
    <row r="91" spans="1:6" ht="12.75">
      <c r="A91" s="22"/>
      <c r="B91" s="23"/>
      <c r="C91" s="24"/>
      <c r="D91" s="24"/>
      <c r="E91" s="28"/>
      <c r="F91" s="62" t="e">
        <f>VLOOKUP(E91,RN!$A$1:$B$107,2,0)</f>
        <v>#N/A</v>
      </c>
    </row>
    <row r="92" spans="1:6" ht="12.75">
      <c r="A92" s="22"/>
      <c r="B92" s="23"/>
      <c r="C92" s="24"/>
      <c r="D92" s="24"/>
      <c r="E92" s="28"/>
      <c r="F92" s="62" t="e">
        <f>VLOOKUP(E92,RN!$A$1:$B$107,2,0)</f>
        <v>#N/A</v>
      </c>
    </row>
    <row r="93" spans="1:6" ht="12.75">
      <c r="A93" s="22"/>
      <c r="B93" s="23"/>
      <c r="C93" s="24"/>
      <c r="D93" s="24"/>
      <c r="E93" s="28"/>
      <c r="F93" s="62" t="e">
        <f>VLOOKUP(E93,RN!$A$1:$B$107,2,0)</f>
        <v>#N/A</v>
      </c>
    </row>
    <row r="94" spans="1:6" ht="12.75">
      <c r="A94" s="22"/>
      <c r="B94" s="23"/>
      <c r="C94" s="24"/>
      <c r="D94" s="24"/>
      <c r="E94" s="28"/>
      <c r="F94" s="62" t="e">
        <f>VLOOKUP(E94,RN!$A$1:$B$107,2,0)</f>
        <v>#N/A</v>
      </c>
    </row>
    <row r="95" spans="1:6" ht="12.75">
      <c r="A95" s="22"/>
      <c r="B95" s="23"/>
      <c r="C95" s="24"/>
      <c r="D95" s="24"/>
      <c r="E95" s="28"/>
      <c r="F95" s="62" t="e">
        <f>VLOOKUP(E95,RN!$A$1:$B$107,2,0)</f>
        <v>#N/A</v>
      </c>
    </row>
    <row r="96" spans="1:6" ht="12.75">
      <c r="A96" s="22"/>
      <c r="B96" s="23"/>
      <c r="C96" s="24"/>
      <c r="D96" s="24"/>
      <c r="E96" s="28"/>
      <c r="F96" s="62" t="e">
        <f>VLOOKUP(E96,RN!$A$1:$B$107,2,0)</f>
        <v>#N/A</v>
      </c>
    </row>
    <row r="97" spans="1:6" ht="12.75">
      <c r="A97" s="22"/>
      <c r="B97" s="23"/>
      <c r="C97" s="24"/>
      <c r="D97" s="24"/>
      <c r="E97" s="28"/>
      <c r="F97" s="62" t="e">
        <f>VLOOKUP(E97,RN!$A$1:$B$107,2,0)</f>
        <v>#N/A</v>
      </c>
    </row>
    <row r="98" spans="1:6" ht="12.75">
      <c r="A98" s="22"/>
      <c r="B98" s="23"/>
      <c r="C98" s="24"/>
      <c r="D98" s="24"/>
      <c r="E98" s="28"/>
      <c r="F98" s="62" t="e">
        <f>VLOOKUP(E98,RN!$A$1:$B$107,2,0)</f>
        <v>#N/A</v>
      </c>
    </row>
    <row r="99" spans="1:6" ht="12.75">
      <c r="A99" s="22"/>
      <c r="B99" s="23"/>
      <c r="C99" s="24"/>
      <c r="D99" s="24"/>
      <c r="E99" s="28"/>
      <c r="F99" s="62" t="e">
        <f>VLOOKUP(E99,RN!$A$1:$B$107,2,0)</f>
        <v>#N/A</v>
      </c>
    </row>
    <row r="100" spans="1:6" ht="12.75">
      <c r="A100" s="22"/>
      <c r="B100" s="23"/>
      <c r="C100" s="24"/>
      <c r="D100" s="24"/>
      <c r="E100" s="28"/>
      <c r="F100" s="62" t="e">
        <f>VLOOKUP(E100,RN!$A$1:$B$107,2,0)</f>
        <v>#N/A</v>
      </c>
    </row>
    <row r="101" spans="1:6" ht="12.75">
      <c r="A101" s="22"/>
      <c r="B101" s="23"/>
      <c r="C101" s="24"/>
      <c r="D101" s="24"/>
      <c r="E101" s="28"/>
      <c r="F101" s="62" t="e">
        <f>VLOOKUP(E101,RN!$A$1:$B$107,2,0)</f>
        <v>#N/A</v>
      </c>
    </row>
    <row r="102" spans="1:6" ht="12.75">
      <c r="A102" s="22"/>
      <c r="B102" s="23"/>
      <c r="C102" s="24"/>
      <c r="D102" s="24"/>
      <c r="E102" s="28"/>
      <c r="F102" s="62" t="e">
        <f>VLOOKUP(E102,RN!$A$1:$B$107,2,0)</f>
        <v>#N/A</v>
      </c>
    </row>
    <row r="103" spans="1:6" ht="12.75">
      <c r="A103" s="22"/>
      <c r="B103" s="23"/>
      <c r="C103" s="24"/>
      <c r="D103" s="24"/>
      <c r="E103" s="28"/>
      <c r="F103" s="62" t="e">
        <f>VLOOKUP(E103,RN!$A$1:$B$107,2,0)</f>
        <v>#N/A</v>
      </c>
    </row>
    <row r="104" spans="1:6" ht="12.75">
      <c r="A104" s="22"/>
      <c r="B104" s="23"/>
      <c r="C104" s="24"/>
      <c r="D104" s="24"/>
      <c r="E104" s="28"/>
      <c r="F104" s="62" t="e">
        <f>VLOOKUP(E104,RN!$A$1:$B$107,2,0)</f>
        <v>#N/A</v>
      </c>
    </row>
    <row r="105" spans="1:6" ht="12.75">
      <c r="A105" s="22"/>
      <c r="B105" s="23"/>
      <c r="C105" s="24"/>
      <c r="D105" s="24"/>
      <c r="E105" s="28"/>
      <c r="F105" s="62" t="e">
        <f>VLOOKUP(E105,RN!$A$1:$B$107,2,0)</f>
        <v>#N/A</v>
      </c>
    </row>
    <row r="106" spans="1:6" ht="12.75">
      <c r="A106" s="22"/>
      <c r="B106" s="23"/>
      <c r="C106" s="24"/>
      <c r="D106" s="24"/>
      <c r="E106" s="28"/>
      <c r="F106" s="62" t="e">
        <f>VLOOKUP(E106,RN!$A$1:$B$107,2,0)</f>
        <v>#N/A</v>
      </c>
    </row>
    <row r="107" spans="1:6" ht="12.75">
      <c r="A107" s="22"/>
      <c r="B107" s="23"/>
      <c r="C107" s="24"/>
      <c r="D107" s="24"/>
      <c r="E107" s="28"/>
      <c r="F107" s="62" t="e">
        <f>VLOOKUP(E107,RN!$A$1:$B$107,2,0)</f>
        <v>#N/A</v>
      </c>
    </row>
    <row r="108" spans="1:6" ht="12.75">
      <c r="A108" s="22"/>
      <c r="B108" s="23"/>
      <c r="C108" s="24"/>
      <c r="D108" s="24"/>
      <c r="E108" s="28"/>
      <c r="F108" s="62" t="e">
        <f>VLOOKUP(E108,RN!$A$1:$B$107,2,0)</f>
        <v>#N/A</v>
      </c>
    </row>
    <row r="109" spans="1:6" ht="12.75">
      <c r="A109" s="22"/>
      <c r="B109" s="23"/>
      <c r="C109" s="24"/>
      <c r="D109" s="24"/>
      <c r="E109" s="28"/>
      <c r="F109" s="62" t="e">
        <f>VLOOKUP(E109,RN!$A$1:$B$107,2,0)</f>
        <v>#N/A</v>
      </c>
    </row>
    <row r="110" spans="1:6" ht="12.75">
      <c r="A110" s="22"/>
      <c r="B110" s="23"/>
      <c r="C110" s="24"/>
      <c r="D110" s="24"/>
      <c r="E110" s="28"/>
      <c r="F110" s="62" t="e">
        <f>VLOOKUP(E110,RN!$A$1:$B$107,2,0)</f>
        <v>#N/A</v>
      </c>
    </row>
    <row r="111" spans="1:6" ht="12.75">
      <c r="A111" s="22"/>
      <c r="B111" s="23"/>
      <c r="C111" s="24"/>
      <c r="D111" s="24"/>
      <c r="E111" s="28"/>
      <c r="F111" s="62" t="e">
        <f>VLOOKUP(E111,RN!$A$1:$B$107,2,0)</f>
        <v>#N/A</v>
      </c>
    </row>
    <row r="112" spans="1:6" ht="12.75">
      <c r="A112" s="22"/>
      <c r="B112" s="23"/>
      <c r="C112" s="24"/>
      <c r="D112" s="24"/>
      <c r="E112" s="28"/>
      <c r="F112" s="62" t="e">
        <f>VLOOKUP(E112,RN!$A$1:$B$107,2,0)</f>
        <v>#N/A</v>
      </c>
    </row>
    <row r="113" spans="1:6" ht="12.75">
      <c r="A113" s="22"/>
      <c r="B113" s="23"/>
      <c r="C113" s="24"/>
      <c r="D113" s="24"/>
      <c r="E113" s="28"/>
      <c r="F113" s="62" t="e">
        <f>VLOOKUP(E113,RN!$A$1:$B$107,2,0)</f>
        <v>#N/A</v>
      </c>
    </row>
    <row r="114" spans="1:6" ht="12.75">
      <c r="A114" s="22"/>
      <c r="B114" s="23"/>
      <c r="C114" s="24"/>
      <c r="D114" s="24"/>
      <c r="E114" s="28"/>
      <c r="F114" s="62" t="e">
        <f>VLOOKUP(E114,RN!$A$1:$B$107,2,0)</f>
        <v>#N/A</v>
      </c>
    </row>
    <row r="115" spans="1:6" ht="12.75">
      <c r="A115" s="22"/>
      <c r="B115" s="23"/>
      <c r="C115" s="24"/>
      <c r="D115" s="24"/>
      <c r="E115" s="28"/>
      <c r="F115" s="62" t="e">
        <f>VLOOKUP(E115,RN!$A$1:$B$107,2,0)</f>
        <v>#N/A</v>
      </c>
    </row>
    <row r="116" spans="1:6" ht="12.75">
      <c r="A116" s="22"/>
      <c r="B116" s="23"/>
      <c r="C116" s="24"/>
      <c r="D116" s="24"/>
      <c r="E116" s="28"/>
      <c r="F116" s="62" t="e">
        <f>VLOOKUP(E116,RN!$A$1:$B$107,2,0)</f>
        <v>#N/A</v>
      </c>
    </row>
    <row r="117" spans="1:6" ht="12.75">
      <c r="A117" s="22"/>
      <c r="B117" s="23"/>
      <c r="C117" s="24"/>
      <c r="D117" s="24"/>
      <c r="E117" s="28"/>
      <c r="F117" s="62" t="e">
        <f>VLOOKUP(E117,RN!$A$1:$B$107,2,0)</f>
        <v>#N/A</v>
      </c>
    </row>
    <row r="118" spans="1:6" ht="12.75">
      <c r="A118" s="22"/>
      <c r="B118" s="23"/>
      <c r="C118" s="24"/>
      <c r="D118" s="24"/>
      <c r="E118" s="28"/>
      <c r="F118" s="62" t="e">
        <f>VLOOKUP(E118,RN!$A$1:$B$107,2,0)</f>
        <v>#N/A</v>
      </c>
    </row>
    <row r="119" spans="1:6" ht="12.75">
      <c r="A119" s="22"/>
      <c r="B119" s="23"/>
      <c r="C119" s="24"/>
      <c r="D119" s="24"/>
      <c r="E119" s="28"/>
      <c r="F119" s="62" t="e">
        <f>VLOOKUP(E119,RN!$A$1:$B$107,2,0)</f>
        <v>#N/A</v>
      </c>
    </row>
    <row r="120" spans="1:6" ht="12.75">
      <c r="A120" s="22"/>
      <c r="B120" s="23"/>
      <c r="C120" s="24"/>
      <c r="D120" s="24"/>
      <c r="E120" s="28"/>
      <c r="F120" s="62" t="e">
        <f>VLOOKUP(E120,RN!$A$1:$B$107,2,0)</f>
        <v>#N/A</v>
      </c>
    </row>
    <row r="121" spans="1:6" ht="12.75">
      <c r="A121" s="22"/>
      <c r="B121" s="23"/>
      <c r="C121" s="24"/>
      <c r="D121" s="24"/>
      <c r="E121" s="28"/>
      <c r="F121" s="62" t="e">
        <f>VLOOKUP(E121,RN!$A$1:$B$107,2,0)</f>
        <v>#N/A</v>
      </c>
    </row>
    <row r="122" spans="1:6" ht="12.75">
      <c r="A122" s="22"/>
      <c r="B122" s="23"/>
      <c r="C122" s="24"/>
      <c r="D122" s="24"/>
      <c r="E122" s="28"/>
      <c r="F122" s="62" t="e">
        <f>VLOOKUP(E122,RN!$A$1:$B$107,2,0)</f>
        <v>#N/A</v>
      </c>
    </row>
    <row r="123" spans="1:6" ht="12.75">
      <c r="A123" s="22"/>
      <c r="B123" s="23"/>
      <c r="C123" s="24"/>
      <c r="D123" s="24"/>
      <c r="E123" s="28"/>
      <c r="F123" s="62" t="e">
        <f>VLOOKUP(E123,RN!$A$1:$B$107,2,0)</f>
        <v>#N/A</v>
      </c>
    </row>
    <row r="124" spans="1:6" ht="12.75">
      <c r="A124" s="22"/>
      <c r="B124" s="23"/>
      <c r="C124" s="24"/>
      <c r="D124" s="24"/>
      <c r="E124" s="28"/>
      <c r="F124" s="62" t="e">
        <f>VLOOKUP(E124,RN!$A$1:$B$107,2,0)</f>
        <v>#N/A</v>
      </c>
    </row>
    <row r="125" spans="1:6" ht="12.75">
      <c r="A125" s="22"/>
      <c r="B125" s="23"/>
      <c r="C125" s="24"/>
      <c r="D125" s="24"/>
      <c r="E125" s="28"/>
      <c r="F125" s="62" t="e">
        <f>VLOOKUP(E125,RN!$A$1:$B$107,2,0)</f>
        <v>#N/A</v>
      </c>
    </row>
    <row r="126" spans="1:6" ht="12.75">
      <c r="A126" s="22"/>
      <c r="B126" s="23"/>
      <c r="C126" s="24"/>
      <c r="D126" s="24"/>
      <c r="E126" s="28"/>
      <c r="F126" s="62" t="e">
        <f>VLOOKUP(E126,RN!$A$1:$B$107,2,0)</f>
        <v>#N/A</v>
      </c>
    </row>
    <row r="127" spans="1:6" ht="12.75">
      <c r="A127" s="22"/>
      <c r="B127" s="23"/>
      <c r="C127" s="24"/>
      <c r="D127" s="24"/>
      <c r="E127" s="28"/>
      <c r="F127" s="62" t="e">
        <f>VLOOKUP(E127,RN!$A$1:$B$107,2,0)</f>
        <v>#N/A</v>
      </c>
    </row>
    <row r="128" spans="1:6" ht="12.75">
      <c r="A128" s="22"/>
      <c r="B128" s="23"/>
      <c r="C128" s="24"/>
      <c r="D128" s="24"/>
      <c r="E128" s="28"/>
      <c r="F128" s="62" t="e">
        <f>VLOOKUP(E128,RN!$A$1:$B$107,2,0)</f>
        <v>#N/A</v>
      </c>
    </row>
    <row r="129" spans="1:6" ht="12.75">
      <c r="A129" s="22"/>
      <c r="B129" s="23"/>
      <c r="C129" s="24"/>
      <c r="D129" s="24"/>
      <c r="E129" s="28"/>
      <c r="F129" s="62" t="e">
        <f>VLOOKUP(E129,RN!$A$1:$B$107,2,0)</f>
        <v>#N/A</v>
      </c>
    </row>
    <row r="130" spans="1:6" ht="12.75">
      <c r="A130" s="22"/>
      <c r="B130" s="23"/>
      <c r="C130" s="24"/>
      <c r="D130" s="24"/>
      <c r="E130" s="28"/>
      <c r="F130" s="62" t="e">
        <f>VLOOKUP(E130,RN!$A$1:$B$107,2,0)</f>
        <v>#N/A</v>
      </c>
    </row>
    <row r="131" spans="1:6" ht="12.75">
      <c r="A131" s="22"/>
      <c r="B131" s="23"/>
      <c r="C131" s="24"/>
      <c r="D131" s="24"/>
      <c r="E131" s="28"/>
      <c r="F131" s="62" t="e">
        <f>VLOOKUP(E131,RN!$A$1:$B$107,2,0)</f>
        <v>#N/A</v>
      </c>
    </row>
    <row r="132" spans="1:6" ht="12.75">
      <c r="A132" s="22"/>
      <c r="B132" s="23"/>
      <c r="C132" s="24"/>
      <c r="D132" s="24"/>
      <c r="E132" s="28"/>
      <c r="F132" s="62" t="e">
        <f>VLOOKUP(E132,RN!$A$1:$B$107,2,0)</f>
        <v>#N/A</v>
      </c>
    </row>
    <row r="133" spans="1:6" ht="12.75">
      <c r="A133" s="22"/>
      <c r="B133" s="23"/>
      <c r="C133" s="24"/>
      <c r="D133" s="24"/>
      <c r="E133" s="28"/>
      <c r="F133" s="62" t="e">
        <f>VLOOKUP(E133,RN!$A$1:$B$107,2,0)</f>
        <v>#N/A</v>
      </c>
    </row>
    <row r="134" spans="1:6" ht="12.75">
      <c r="A134" s="22"/>
      <c r="B134" s="23"/>
      <c r="C134" s="24"/>
      <c r="D134" s="24"/>
      <c r="E134" s="28"/>
      <c r="F134" s="62" t="e">
        <f>VLOOKUP(E134,RN!$A$1:$B$107,2,0)</f>
        <v>#N/A</v>
      </c>
    </row>
    <row r="135" spans="1:6" ht="12.75">
      <c r="A135" s="22"/>
      <c r="B135" s="23"/>
      <c r="C135" s="24"/>
      <c r="D135" s="24"/>
      <c r="E135" s="28"/>
      <c r="F135" s="62" t="e">
        <f>VLOOKUP(E135,RN!$A$1:$B$107,2,0)</f>
        <v>#N/A</v>
      </c>
    </row>
    <row r="136" spans="1:6" ht="12.75">
      <c r="A136" s="22"/>
      <c r="B136" s="23"/>
      <c r="C136" s="24"/>
      <c r="D136" s="24"/>
      <c r="E136" s="28"/>
      <c r="F136" s="62" t="e">
        <f>VLOOKUP(E136,RN!$A$1:$B$107,2,0)</f>
        <v>#N/A</v>
      </c>
    </row>
    <row r="137" spans="1:6" ht="12.75">
      <c r="A137" s="22"/>
      <c r="B137" s="23"/>
      <c r="C137" s="24"/>
      <c r="D137" s="24"/>
      <c r="E137" s="28"/>
      <c r="F137" s="62" t="e">
        <f>VLOOKUP(E137,RN!$A$1:$B$107,2,0)</f>
        <v>#N/A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80" zoomScaleSheetLayoutView="80" workbookViewId="0" topLeftCell="A4">
      <selection activeCell="B8" sqref="B8"/>
    </sheetView>
  </sheetViews>
  <sheetFormatPr defaultColWidth="12.00390625" defaultRowHeight="12.75"/>
  <cols>
    <col min="1" max="1" width="11.00390625" style="0" customWidth="1"/>
    <col min="2" max="3" width="11.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3" ht="17.25">
      <c r="A1" s="58" t="str">
        <f>Kategorie!A1</f>
        <v>7.z. ZBP – Běh cyklo Santé 30.01.2011</v>
      </c>
      <c r="B1" s="58"/>
      <c r="C1" s="58"/>
    </row>
    <row r="2" spans="3:4" ht="42.75">
      <c r="C2" s="64" t="s">
        <v>157</v>
      </c>
      <c r="D2" t="s">
        <v>158</v>
      </c>
    </row>
    <row r="3" spans="1:11" ht="29.25">
      <c r="A3" s="65" t="s">
        <v>159</v>
      </c>
      <c r="B3" s="66" t="s">
        <v>5</v>
      </c>
      <c r="C3" s="66" t="s">
        <v>137</v>
      </c>
      <c r="D3" s="67" t="s">
        <v>160</v>
      </c>
      <c r="E3" s="67" t="s">
        <v>161</v>
      </c>
      <c r="F3" s="67" t="s">
        <v>162</v>
      </c>
      <c r="G3" s="67" t="s">
        <v>163</v>
      </c>
      <c r="H3" s="67" t="s">
        <v>164</v>
      </c>
      <c r="I3" s="67" t="s">
        <v>165</v>
      </c>
      <c r="J3" t="s">
        <v>166</v>
      </c>
      <c r="K3" s="68"/>
    </row>
    <row r="4" spans="1:9" ht="17.25">
      <c r="A4" s="21">
        <f>ROW(C1)</f>
        <v>1</v>
      </c>
      <c r="B4" s="69">
        <v>29</v>
      </c>
      <c r="C4" s="70">
        <f>TIME(F4,G4,H4)</f>
        <v>0.012256944444444444</v>
      </c>
      <c r="D4">
        <v>1</v>
      </c>
      <c r="E4">
        <v>0</v>
      </c>
      <c r="F4">
        <v>0</v>
      </c>
      <c r="G4">
        <v>17</v>
      </c>
      <c r="H4">
        <v>39</v>
      </c>
      <c r="I4">
        <v>343</v>
      </c>
    </row>
    <row r="5" spans="1:9" ht="17.25">
      <c r="A5" s="21">
        <f>ROW(C2)</f>
        <v>2</v>
      </c>
      <c r="B5" s="69">
        <v>24</v>
      </c>
      <c r="C5" s="70">
        <f>TIME(F5,G5,H5)</f>
        <v>0.012511574074074074</v>
      </c>
      <c r="D5">
        <v>2</v>
      </c>
      <c r="E5">
        <v>0</v>
      </c>
      <c r="F5">
        <v>0</v>
      </c>
      <c r="G5">
        <v>18</v>
      </c>
      <c r="H5">
        <v>1</v>
      </c>
      <c r="I5">
        <v>734</v>
      </c>
    </row>
    <row r="6" spans="1:11" ht="17.25">
      <c r="A6" s="21">
        <f>ROW(C3)</f>
        <v>3</v>
      </c>
      <c r="B6" s="69">
        <v>27</v>
      </c>
      <c r="C6" s="70">
        <f>TIME(F6,G6,H6)</f>
        <v>0.013182870370370369</v>
      </c>
      <c r="D6" s="67">
        <v>3</v>
      </c>
      <c r="E6" s="67">
        <v>0</v>
      </c>
      <c r="F6" s="67">
        <v>0</v>
      </c>
      <c r="G6" s="67">
        <v>18</v>
      </c>
      <c r="H6" s="67">
        <v>59</v>
      </c>
      <c r="I6" s="67">
        <v>671</v>
      </c>
      <c r="K6" s="68"/>
    </row>
    <row r="7" spans="1:9" ht="17.25">
      <c r="A7" s="21">
        <f>ROW(C4)</f>
        <v>4</v>
      </c>
      <c r="B7" s="69">
        <v>12</v>
      </c>
      <c r="C7" s="70">
        <f>TIME(F7,G7,H7)</f>
        <v>0.01349537037037037</v>
      </c>
      <c r="D7">
        <v>4</v>
      </c>
      <c r="E7">
        <v>0</v>
      </c>
      <c r="F7">
        <v>0</v>
      </c>
      <c r="G7">
        <v>19</v>
      </c>
      <c r="H7">
        <v>26</v>
      </c>
      <c r="I7">
        <v>781</v>
      </c>
    </row>
    <row r="8" spans="1:9" ht="17.25">
      <c r="A8" s="21">
        <f>ROW(C5)</f>
        <v>5</v>
      </c>
      <c r="B8" s="69">
        <v>22</v>
      </c>
      <c r="C8" s="70">
        <f>TIME(F8,G8,H8)</f>
        <v>0.014780092592592591</v>
      </c>
      <c r="D8">
        <v>5</v>
      </c>
      <c r="E8">
        <v>0</v>
      </c>
      <c r="F8">
        <v>0</v>
      </c>
      <c r="G8">
        <v>21</v>
      </c>
      <c r="H8">
        <v>17</v>
      </c>
      <c r="I8">
        <v>890</v>
      </c>
    </row>
    <row r="9" spans="1:9" ht="17.25">
      <c r="A9" s="21">
        <f>ROW(C6)</f>
        <v>6</v>
      </c>
      <c r="B9" s="69">
        <v>30</v>
      </c>
      <c r="C9" s="70">
        <f>TIME(F9,G9,H9)</f>
        <v>0.015347222222222222</v>
      </c>
      <c r="D9">
        <v>6</v>
      </c>
      <c r="E9">
        <v>0</v>
      </c>
      <c r="F9">
        <v>0</v>
      </c>
      <c r="G9">
        <v>22</v>
      </c>
      <c r="H9">
        <v>6</v>
      </c>
      <c r="I9">
        <v>937</v>
      </c>
    </row>
    <row r="10" spans="1:9" ht="17.25">
      <c r="A10" s="21">
        <f>ROW(C7)</f>
        <v>7</v>
      </c>
      <c r="B10" s="69">
        <v>35</v>
      </c>
      <c r="C10" s="70">
        <f>TIME(F10,G10,H10)</f>
        <v>0.016493055555555556</v>
      </c>
      <c r="D10">
        <v>7</v>
      </c>
      <c r="E10">
        <v>0</v>
      </c>
      <c r="F10">
        <v>0</v>
      </c>
      <c r="G10">
        <v>23</v>
      </c>
      <c r="H10">
        <v>45</v>
      </c>
      <c r="I10">
        <v>125</v>
      </c>
    </row>
    <row r="11" spans="1:11" ht="17.25">
      <c r="A11" s="21">
        <f>ROW(C8)</f>
        <v>8</v>
      </c>
      <c r="B11" s="69">
        <v>23</v>
      </c>
      <c r="C11" s="70">
        <f>TIME(F11,G11,H11)</f>
        <v>0.016770833333333332</v>
      </c>
      <c r="D11" s="67">
        <v>8</v>
      </c>
      <c r="E11" s="67">
        <v>0</v>
      </c>
      <c r="F11" s="67">
        <v>0</v>
      </c>
      <c r="G11" s="67">
        <v>24</v>
      </c>
      <c r="H11" s="67">
        <v>9</v>
      </c>
      <c r="I11" s="67">
        <v>203</v>
      </c>
      <c r="K11" s="68"/>
    </row>
    <row r="12" spans="1:9" ht="17.25">
      <c r="A12" s="21">
        <f>ROW(C9)</f>
        <v>9</v>
      </c>
      <c r="B12" s="69">
        <v>31</v>
      </c>
      <c r="C12" s="70">
        <f>TIME(F12,G12,H12)</f>
        <v>0.026689814814814812</v>
      </c>
      <c r="D12" s="67">
        <v>9</v>
      </c>
      <c r="E12" s="67">
        <v>0</v>
      </c>
      <c r="F12" s="67">
        <v>0</v>
      </c>
      <c r="G12" s="67">
        <v>38</v>
      </c>
      <c r="H12" s="67">
        <v>26</v>
      </c>
      <c r="I12" s="67">
        <v>734</v>
      </c>
    </row>
    <row r="13" spans="1:9" ht="17.25">
      <c r="A13" s="21">
        <f>ROW(C10)</f>
        <v>10</v>
      </c>
      <c r="B13" s="69">
        <v>6</v>
      </c>
      <c r="C13" s="70">
        <f>TIME(F13,G13,H13)</f>
        <v>0.0271875</v>
      </c>
      <c r="D13">
        <v>10</v>
      </c>
      <c r="E13">
        <v>0</v>
      </c>
      <c r="F13">
        <v>0</v>
      </c>
      <c r="G13">
        <v>39</v>
      </c>
      <c r="H13">
        <v>9</v>
      </c>
      <c r="I13">
        <v>156</v>
      </c>
    </row>
    <row r="14" spans="1:11" ht="17.25">
      <c r="A14" s="21">
        <f>ROW(C11)</f>
        <v>11</v>
      </c>
      <c r="B14" s="69">
        <v>1</v>
      </c>
      <c r="C14" s="70">
        <f>TIME(F14,G14,H14)</f>
        <v>0.027407407407407405</v>
      </c>
      <c r="D14" s="67">
        <v>11</v>
      </c>
      <c r="E14" s="67">
        <v>0</v>
      </c>
      <c r="F14" s="67">
        <v>0</v>
      </c>
      <c r="G14" s="67">
        <v>39</v>
      </c>
      <c r="H14" s="67">
        <v>28</v>
      </c>
      <c r="I14" s="67">
        <v>734</v>
      </c>
      <c r="K14" s="68"/>
    </row>
    <row r="15" spans="1:9" ht="17.25">
      <c r="A15" s="21">
        <f>ROW(C12)</f>
        <v>12</v>
      </c>
      <c r="B15" s="69">
        <v>25</v>
      </c>
      <c r="C15" s="70">
        <f>TIME(F15,G15,H15)</f>
        <v>0.027766203703703703</v>
      </c>
      <c r="D15">
        <v>12</v>
      </c>
      <c r="E15">
        <v>0</v>
      </c>
      <c r="F15">
        <v>0</v>
      </c>
      <c r="G15">
        <v>39</v>
      </c>
      <c r="H15">
        <v>59</v>
      </c>
      <c r="I15">
        <v>78</v>
      </c>
    </row>
    <row r="16" spans="1:9" ht="17.25">
      <c r="A16" s="21">
        <f>ROW(C13)</f>
        <v>13</v>
      </c>
      <c r="B16" s="69">
        <v>33</v>
      </c>
      <c r="C16" s="70">
        <f>TIME(F16,G16,H16)</f>
        <v>0.028518518518518516</v>
      </c>
      <c r="D16">
        <v>13</v>
      </c>
      <c r="E16">
        <v>0</v>
      </c>
      <c r="F16">
        <v>0</v>
      </c>
      <c r="G16">
        <v>41</v>
      </c>
      <c r="H16">
        <v>4</v>
      </c>
      <c r="I16">
        <v>828</v>
      </c>
    </row>
    <row r="17" spans="1:11" ht="17.25">
      <c r="A17" s="21">
        <f>ROW(C14)</f>
        <v>14</v>
      </c>
      <c r="B17" s="69">
        <v>5</v>
      </c>
      <c r="C17" s="70">
        <f>TIME(F17,G17,H17)</f>
        <v>0.02898148148148148</v>
      </c>
      <c r="D17" s="67">
        <v>14</v>
      </c>
      <c r="E17" s="67">
        <v>0</v>
      </c>
      <c r="F17" s="67">
        <v>0</v>
      </c>
      <c r="G17" s="67">
        <v>41</v>
      </c>
      <c r="H17" s="67">
        <v>44</v>
      </c>
      <c r="I17" s="67">
        <v>140</v>
      </c>
      <c r="K17" s="68"/>
    </row>
    <row r="18" spans="1:11" ht="17.25">
      <c r="A18" s="21">
        <f>ROW(C15)</f>
        <v>15</v>
      </c>
      <c r="B18" s="69">
        <v>14</v>
      </c>
      <c r="C18" s="70">
        <f>TIME(F18,G18,H18)</f>
        <v>0.02921296296296296</v>
      </c>
      <c r="D18" s="67">
        <v>15</v>
      </c>
      <c r="E18" s="67">
        <v>0</v>
      </c>
      <c r="F18" s="67">
        <v>0</v>
      </c>
      <c r="G18" s="67">
        <v>42</v>
      </c>
      <c r="H18" s="67">
        <v>4</v>
      </c>
      <c r="I18" s="67">
        <v>312</v>
      </c>
      <c r="K18" s="68"/>
    </row>
    <row r="19" spans="1:11" ht="17.25">
      <c r="A19" s="21">
        <f>ROW(C16)</f>
        <v>16</v>
      </c>
      <c r="B19" s="69">
        <v>15</v>
      </c>
      <c r="C19" s="70">
        <f>TIME(F19,G19,H19)</f>
        <v>0.029768518518518517</v>
      </c>
      <c r="D19" s="67">
        <v>16</v>
      </c>
      <c r="E19" s="67">
        <v>0</v>
      </c>
      <c r="F19" s="67">
        <v>0</v>
      </c>
      <c r="G19" s="67">
        <v>42</v>
      </c>
      <c r="H19" s="67">
        <v>52</v>
      </c>
      <c r="I19" s="67">
        <v>15</v>
      </c>
      <c r="K19" s="68"/>
    </row>
    <row r="20" spans="1:9" ht="17.25">
      <c r="A20" s="21">
        <f>ROW(C17)</f>
        <v>17</v>
      </c>
      <c r="B20" s="69">
        <v>28</v>
      </c>
      <c r="C20" s="70">
        <f>TIME(F20,G20,H20)</f>
        <v>0.029895833333333333</v>
      </c>
      <c r="D20">
        <v>17</v>
      </c>
      <c r="E20">
        <v>0</v>
      </c>
      <c r="F20">
        <v>0</v>
      </c>
      <c r="G20">
        <v>43</v>
      </c>
      <c r="H20">
        <v>3</v>
      </c>
      <c r="I20">
        <v>828</v>
      </c>
    </row>
    <row r="21" spans="1:9" ht="17.25">
      <c r="A21" s="21">
        <f>ROW(C18)</f>
        <v>18</v>
      </c>
      <c r="B21" s="69">
        <v>13</v>
      </c>
      <c r="C21" s="70">
        <f>TIME(F21,G21,H21)</f>
        <v>0.030208333333333334</v>
      </c>
      <c r="D21">
        <v>18</v>
      </c>
      <c r="E21">
        <v>0</v>
      </c>
      <c r="F21">
        <v>0</v>
      </c>
      <c r="G21">
        <v>43</v>
      </c>
      <c r="H21">
        <v>30</v>
      </c>
      <c r="I21">
        <v>640</v>
      </c>
    </row>
    <row r="22" spans="1:9" ht="17.25">
      <c r="A22" s="21">
        <f>ROW(C19)</f>
        <v>19</v>
      </c>
      <c r="B22" s="69">
        <v>21</v>
      </c>
      <c r="C22" s="70">
        <f>TIME(F22,G22,H22)</f>
        <v>0.030439814814814812</v>
      </c>
      <c r="D22">
        <v>19</v>
      </c>
      <c r="E22">
        <v>0</v>
      </c>
      <c r="F22">
        <v>0</v>
      </c>
      <c r="G22">
        <v>43</v>
      </c>
      <c r="H22">
        <v>50</v>
      </c>
      <c r="I22">
        <v>687</v>
      </c>
    </row>
    <row r="23" spans="1:9" ht="17.25">
      <c r="A23" s="21">
        <f>ROW(C20)</f>
        <v>20</v>
      </c>
      <c r="B23" s="69">
        <v>2</v>
      </c>
      <c r="C23" s="70">
        <f>TIME(F23,G23,H23)</f>
        <v>0.03071759259259259</v>
      </c>
      <c r="D23">
        <v>20</v>
      </c>
      <c r="E23">
        <v>0</v>
      </c>
      <c r="F23">
        <v>0</v>
      </c>
      <c r="G23">
        <v>44</v>
      </c>
      <c r="H23">
        <v>14</v>
      </c>
      <c r="I23">
        <v>671</v>
      </c>
    </row>
    <row r="24" spans="1:9" ht="17.25">
      <c r="A24" s="21">
        <f>ROW(C21)</f>
        <v>21</v>
      </c>
      <c r="B24" s="69">
        <v>3</v>
      </c>
      <c r="C24" s="70">
        <f>TIME(F24,G24,H24)</f>
        <v>0.03085648148148148</v>
      </c>
      <c r="D24">
        <v>21</v>
      </c>
      <c r="E24">
        <v>0</v>
      </c>
      <c r="F24">
        <v>0</v>
      </c>
      <c r="G24">
        <v>44</v>
      </c>
      <c r="H24">
        <v>26</v>
      </c>
      <c r="I24">
        <v>703</v>
      </c>
    </row>
    <row r="25" spans="1:9" ht="17.25">
      <c r="A25" s="21">
        <f>ROW(C22)</f>
        <v>22</v>
      </c>
      <c r="B25" s="69">
        <v>18</v>
      </c>
      <c r="C25" s="70">
        <f>TIME(F25,G25,H25)</f>
        <v>0.03119212962962963</v>
      </c>
      <c r="D25">
        <v>22</v>
      </c>
      <c r="E25">
        <v>0</v>
      </c>
      <c r="F25">
        <v>0</v>
      </c>
      <c r="G25">
        <v>44</v>
      </c>
      <c r="H25">
        <v>55</v>
      </c>
      <c r="I25">
        <v>421</v>
      </c>
    </row>
    <row r="26" spans="1:9" ht="17.25">
      <c r="A26" s="21">
        <f>ROW(C23)</f>
        <v>23</v>
      </c>
      <c r="B26" s="69">
        <v>4</v>
      </c>
      <c r="C26" s="70">
        <f>TIME(F26,G26,H26)</f>
        <v>0.0318287037037037</v>
      </c>
      <c r="D26">
        <v>23</v>
      </c>
      <c r="E26">
        <v>0</v>
      </c>
      <c r="F26">
        <v>0</v>
      </c>
      <c r="G26">
        <v>45</v>
      </c>
      <c r="H26">
        <v>50</v>
      </c>
      <c r="I26">
        <v>46</v>
      </c>
    </row>
    <row r="27" spans="1:9" ht="17.25">
      <c r="A27" s="21">
        <f>ROW(C24)</f>
        <v>24</v>
      </c>
      <c r="B27" s="69">
        <v>37</v>
      </c>
      <c r="C27" s="70">
        <f>TIME(F27,G27,H27)</f>
        <v>0.03215277777777777</v>
      </c>
      <c r="D27">
        <v>24</v>
      </c>
      <c r="E27">
        <v>0</v>
      </c>
      <c r="F27">
        <v>0</v>
      </c>
      <c r="G27">
        <v>46</v>
      </c>
      <c r="H27">
        <v>18</v>
      </c>
      <c r="I27">
        <v>859</v>
      </c>
    </row>
    <row r="28" spans="1:9" ht="17.25">
      <c r="A28" s="21">
        <f>ROW(C25)</f>
        <v>25</v>
      </c>
      <c r="B28" s="69">
        <v>8</v>
      </c>
      <c r="C28" s="70">
        <f>TIME(F28,G28,H28)</f>
        <v>0.03288194444444444</v>
      </c>
      <c r="D28">
        <v>25</v>
      </c>
      <c r="E28">
        <v>0</v>
      </c>
      <c r="F28">
        <v>0</v>
      </c>
      <c r="G28">
        <v>47</v>
      </c>
      <c r="H28">
        <v>21</v>
      </c>
      <c r="I28">
        <v>343</v>
      </c>
    </row>
    <row r="29" spans="1:11" ht="17.25">
      <c r="A29" s="21">
        <f>ROW(C26)</f>
        <v>26</v>
      </c>
      <c r="B29" s="69">
        <v>7</v>
      </c>
      <c r="C29" s="70">
        <f>TIME(F29,G29,H29)</f>
        <v>0.03302083333333333</v>
      </c>
      <c r="D29" s="67">
        <v>26</v>
      </c>
      <c r="E29" s="67">
        <v>0</v>
      </c>
      <c r="F29" s="67">
        <v>0</v>
      </c>
      <c r="G29" s="67">
        <v>47</v>
      </c>
      <c r="H29" s="67">
        <v>33</v>
      </c>
      <c r="I29" s="67">
        <v>703</v>
      </c>
      <c r="K29" s="68"/>
    </row>
    <row r="30" spans="1:9" ht="17.25">
      <c r="A30" s="21">
        <f>ROW(C27)</f>
        <v>27</v>
      </c>
      <c r="B30" s="69">
        <v>10</v>
      </c>
      <c r="C30" s="70">
        <f>TIME(F30,G30,H30)</f>
        <v>0.03314814814814815</v>
      </c>
      <c r="D30">
        <v>27</v>
      </c>
      <c r="E30">
        <v>0</v>
      </c>
      <c r="F30">
        <v>0</v>
      </c>
      <c r="G30">
        <v>47</v>
      </c>
      <c r="H30">
        <v>44</v>
      </c>
      <c r="I30">
        <v>31</v>
      </c>
    </row>
    <row r="31" spans="1:9" ht="17.25">
      <c r="A31" s="21">
        <f>ROW(C28)</f>
        <v>28</v>
      </c>
      <c r="B31" s="69">
        <v>16</v>
      </c>
      <c r="C31" s="70">
        <f>TIME(F31,G31,H31)</f>
        <v>0.03474537037037037</v>
      </c>
      <c r="D31">
        <v>28</v>
      </c>
      <c r="E31">
        <v>0</v>
      </c>
      <c r="F31">
        <v>0</v>
      </c>
      <c r="G31">
        <v>50</v>
      </c>
      <c r="H31">
        <v>2</v>
      </c>
      <c r="I31">
        <v>906</v>
      </c>
    </row>
    <row r="32" spans="1:9" ht="17.25">
      <c r="A32" s="21">
        <f>ROW(C29)</f>
        <v>29</v>
      </c>
      <c r="B32" s="69">
        <v>11</v>
      </c>
      <c r="C32" s="70">
        <f>TIME(F32,G32,H32)</f>
        <v>0.03511574074074074</v>
      </c>
      <c r="D32">
        <v>29</v>
      </c>
      <c r="E32">
        <v>0</v>
      </c>
      <c r="F32">
        <v>0</v>
      </c>
      <c r="G32">
        <v>50</v>
      </c>
      <c r="H32">
        <v>34</v>
      </c>
      <c r="I32">
        <v>703</v>
      </c>
    </row>
    <row r="33" spans="1:9" ht="17.25">
      <c r="A33" s="21">
        <f>ROW(C30)</f>
        <v>30</v>
      </c>
      <c r="B33" s="69">
        <v>32</v>
      </c>
      <c r="C33" s="70">
        <f>TIME(F33,G33,H33)</f>
        <v>0.03532407407407407</v>
      </c>
      <c r="D33">
        <v>30</v>
      </c>
      <c r="E33">
        <v>0</v>
      </c>
      <c r="F33">
        <v>0</v>
      </c>
      <c r="G33">
        <v>50</v>
      </c>
      <c r="H33">
        <v>52</v>
      </c>
      <c r="I33">
        <v>156</v>
      </c>
    </row>
    <row r="34" spans="1:9" ht="17.25">
      <c r="A34" s="21">
        <f>ROW(C31)</f>
        <v>31</v>
      </c>
      <c r="B34" s="69">
        <v>34</v>
      </c>
      <c r="C34" s="70">
        <f>TIME(F34,G34,H34)</f>
        <v>0.035520833333333335</v>
      </c>
      <c r="D34">
        <v>31</v>
      </c>
      <c r="E34">
        <v>0</v>
      </c>
      <c r="F34">
        <v>0</v>
      </c>
      <c r="G34">
        <v>51</v>
      </c>
      <c r="H34">
        <v>9</v>
      </c>
      <c r="I34">
        <v>437</v>
      </c>
    </row>
    <row r="35" spans="1:9" ht="17.25">
      <c r="A35" s="21">
        <f>ROW(C32)</f>
        <v>32</v>
      </c>
      <c r="B35" s="69">
        <v>20</v>
      </c>
      <c r="C35" s="70">
        <f>TIME(F35,G35,H35)</f>
        <v>0.03603009259259259</v>
      </c>
      <c r="D35">
        <v>32</v>
      </c>
      <c r="E35">
        <v>0</v>
      </c>
      <c r="F35">
        <v>0</v>
      </c>
      <c r="G35">
        <v>51</v>
      </c>
      <c r="H35">
        <v>53</v>
      </c>
      <c r="I35">
        <v>109</v>
      </c>
    </row>
    <row r="36" spans="1:9" ht="17.25">
      <c r="A36" s="21">
        <f>ROW(C33)</f>
        <v>33</v>
      </c>
      <c r="B36" s="69">
        <v>36</v>
      </c>
      <c r="C36" s="70">
        <f>TIME(F36,G36,H36)</f>
        <v>0.03756944444444444</v>
      </c>
      <c r="D36">
        <v>33</v>
      </c>
      <c r="E36">
        <v>0</v>
      </c>
      <c r="F36">
        <v>0</v>
      </c>
      <c r="G36">
        <v>54</v>
      </c>
      <c r="H36">
        <v>6</v>
      </c>
      <c r="I36">
        <v>781</v>
      </c>
    </row>
    <row r="37" spans="1:9" ht="17.25">
      <c r="A37" s="21">
        <f>ROW(C34)</f>
        <v>34</v>
      </c>
      <c r="B37" s="69">
        <v>19</v>
      </c>
      <c r="C37" s="70">
        <f>TIME(F37,G37,H37)</f>
        <v>0.038078703703703705</v>
      </c>
      <c r="D37">
        <v>34</v>
      </c>
      <c r="E37">
        <v>0</v>
      </c>
      <c r="F37">
        <v>0</v>
      </c>
      <c r="G37">
        <v>54</v>
      </c>
      <c r="H37">
        <v>50</v>
      </c>
      <c r="I37">
        <v>78</v>
      </c>
    </row>
    <row r="38" spans="1:9" ht="17.25">
      <c r="A38" s="21">
        <f>ROW(C35)</f>
        <v>35</v>
      </c>
      <c r="B38" s="69">
        <v>26</v>
      </c>
      <c r="C38" s="70">
        <f>TIME(F38,G38,H38)</f>
        <v>0.03965277777777777</v>
      </c>
      <c r="D38">
        <v>35</v>
      </c>
      <c r="E38">
        <v>0</v>
      </c>
      <c r="F38">
        <v>0</v>
      </c>
      <c r="G38">
        <v>57</v>
      </c>
      <c r="H38">
        <v>6</v>
      </c>
      <c r="I38">
        <v>875</v>
      </c>
    </row>
    <row r="39" spans="1:9" ht="17.25">
      <c r="A39" s="21">
        <f>ROW(C36)</f>
        <v>36</v>
      </c>
      <c r="B39" s="69">
        <v>9</v>
      </c>
      <c r="C39" s="70">
        <f>TIME(F39,G39,H39)</f>
        <v>0.04202546296296296</v>
      </c>
      <c r="D39">
        <v>36</v>
      </c>
      <c r="E39">
        <v>0</v>
      </c>
      <c r="F39">
        <v>1</v>
      </c>
      <c r="G39">
        <v>0</v>
      </c>
      <c r="H39">
        <v>31</v>
      </c>
      <c r="I39">
        <v>218</v>
      </c>
    </row>
    <row r="40" spans="1:12" ht="17.25">
      <c r="A40" s="21">
        <f>ROW(C37)</f>
        <v>37</v>
      </c>
      <c r="B40" s="69">
        <v>17</v>
      </c>
      <c r="C40" s="71" t="s">
        <v>44</v>
      </c>
      <c r="D40" t="s">
        <v>167</v>
      </c>
      <c r="E40" t="s">
        <v>168</v>
      </c>
      <c r="F40" t="s">
        <v>169</v>
      </c>
      <c r="G40" t="s">
        <v>170</v>
      </c>
      <c r="H40" t="s">
        <v>171</v>
      </c>
      <c r="I40" t="s">
        <v>172</v>
      </c>
      <c r="J40" t="s">
        <v>25</v>
      </c>
      <c r="K40" t="s">
        <v>173</v>
      </c>
      <c r="L40" t="s">
        <v>174</v>
      </c>
    </row>
    <row r="41" spans="1:16" ht="17.25">
      <c r="A41" s="21">
        <v>38</v>
      </c>
      <c r="B41" s="72" t="s">
        <v>114</v>
      </c>
      <c r="C41" s="70">
        <v>0.0027199074074074074</v>
      </c>
      <c r="D41" t="s">
        <v>175</v>
      </c>
      <c r="E41" t="s">
        <v>176</v>
      </c>
      <c r="F41" t="s">
        <v>177</v>
      </c>
      <c r="G41" t="s">
        <v>169</v>
      </c>
      <c r="H41" t="s">
        <v>170</v>
      </c>
      <c r="I41" t="s">
        <v>178</v>
      </c>
      <c r="J41" t="s">
        <v>179</v>
      </c>
      <c r="K41" t="s">
        <v>180</v>
      </c>
      <c r="L41" t="s">
        <v>181</v>
      </c>
      <c r="M41" t="s">
        <v>176</v>
      </c>
      <c r="N41" t="s">
        <v>25</v>
      </c>
      <c r="O41" t="s">
        <v>182</v>
      </c>
      <c r="P41" t="s">
        <v>174</v>
      </c>
    </row>
    <row r="42" spans="1:3" ht="17.25">
      <c r="A42" s="21">
        <v>39</v>
      </c>
      <c r="B42" s="72" t="s">
        <v>121</v>
      </c>
      <c r="C42" s="70">
        <v>0.004039351851851851</v>
      </c>
    </row>
    <row r="43" spans="1:3" ht="17.25">
      <c r="A43" s="21">
        <v>40</v>
      </c>
      <c r="B43" s="72" t="s">
        <v>118</v>
      </c>
      <c r="C43" s="70">
        <v>0.004108796296296296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2011-01-30T13:13:58Z</cp:lastPrinted>
  <dcterms:created xsi:type="dcterms:W3CDTF">2011-01-30T08:34:14Z</dcterms:created>
  <dcterms:modified xsi:type="dcterms:W3CDTF">2011-01-31T08:27:42Z</dcterms:modified>
  <cp:category/>
  <cp:version/>
  <cp:contentType/>
  <cp:contentStatus/>
  <cp:revision>20</cp:revision>
</cp:coreProperties>
</file>