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5" activeTab="1"/>
  </bookViews>
  <sheets>
    <sheet name="Deti" sheetId="1" r:id="rId1"/>
    <sheet name="Kategorie" sheetId="2" r:id="rId2"/>
    <sheet name="Absol.poř." sheetId="3" r:id="rId3"/>
    <sheet name="St.list.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  <sheet name="muzi" sheetId="13" r:id="rId13"/>
    <sheet name="zeny" sheetId="14" r:id="rId14"/>
  </sheets>
  <definedNames>
    <definedName name="_xlnm.Print_Area" localSheetId="2">'Absol.poř.'!$A$1:$M$128</definedName>
    <definedName name="_xlnm.Print_Titles" localSheetId="2">'Absol.poř.'!$1:$3</definedName>
    <definedName name="_xlnm.Print_Area" localSheetId="10">'Body ZBP'!$A$1:$B$21</definedName>
    <definedName name="_xlnm.Print_Area" localSheetId="0">'Deti'!$A$1:$F$44</definedName>
    <definedName name="_xlnm.Print_Area" localSheetId="5">'Kat.'!$A$1:$C$20</definedName>
    <definedName name="_xlnm.Print_Area" localSheetId="1">'Kategorie'!$A$1:$K$142</definedName>
    <definedName name="_xlnm.Print_Titles" localSheetId="1">'Kategorie'!$1:$3</definedName>
    <definedName name="_xlnm.Print_Area" localSheetId="6">'RN HZM'!$A$1:$C$118</definedName>
    <definedName name="_xlnm.Print_Area" localSheetId="7">'RN HZZ'!$A$1:$C$131</definedName>
    <definedName name="_xlnm.Print_Area" localSheetId="8">'RN ZBPM'!$A$1:$C$108</definedName>
    <definedName name="_xlnm.Print_Area" localSheetId="9">'RN ZBPZ'!$A$1:$C$123</definedName>
    <definedName name="_xlnm.Print_Area" localSheetId="3">'St.list.'!$A$1:$E$127</definedName>
    <definedName name="_xlnm.Print_Titles" localSheetId="3">'St.list.'!$1:$3</definedName>
    <definedName name="_xlnm.Print_Area" localSheetId="4">'Stopky'!$A$1:$J$78</definedName>
    <definedName name="Excel_BuiltIn_Print_Area_3">'Kategorie'!$A$1:$K$127</definedName>
    <definedName name="Excel_BuiltIn_Print_Area_8">'St.list.'!$A$1:$E$51</definedName>
    <definedName name="Excel_BuiltIn_Print_Area_10">#REF!</definedName>
    <definedName name="Excel_BuiltIn_Print_Area_8_1">'St.list.'!$A$1:$E$31</definedName>
  </definedNames>
  <calcPr fullCalcOnLoad="1"/>
</workbook>
</file>

<file path=xl/sharedStrings.xml><?xml version="1.0" encoding="utf-8"?>
<sst xmlns="http://schemas.openxmlformats.org/spreadsheetml/2006/main" count="1474" uniqueCount="424">
  <si>
    <t>Předškolní děti 100m</t>
  </si>
  <si>
    <t xml:space="preserve">Janeček </t>
  </si>
  <si>
    <t>Savík</t>
  </si>
  <si>
    <t>Lodní sporty Brno</t>
  </si>
  <si>
    <t xml:space="preserve">Vojtěchová </t>
  </si>
  <si>
    <t>Vendula</t>
  </si>
  <si>
    <t>Jančaříková</t>
  </si>
  <si>
    <t>Karolína</t>
  </si>
  <si>
    <t>Brno</t>
  </si>
  <si>
    <t>Rabatová</t>
  </si>
  <si>
    <t>Anetka</t>
  </si>
  <si>
    <t>AK Perná</t>
  </si>
  <si>
    <t>Michálková</t>
  </si>
  <si>
    <t>Sabina</t>
  </si>
  <si>
    <t>Hodonín</t>
  </si>
  <si>
    <t xml:space="preserve">Stehlíková </t>
  </si>
  <si>
    <t>Lucie</t>
  </si>
  <si>
    <t xml:space="preserve">Březí </t>
  </si>
  <si>
    <t xml:space="preserve">Benjamín </t>
  </si>
  <si>
    <t>Vojtěch</t>
  </si>
  <si>
    <t>Mladší žákyně 330m</t>
  </si>
  <si>
    <t xml:space="preserve">Marciánová </t>
  </si>
  <si>
    <t>Hana</t>
  </si>
  <si>
    <t>VSK UNI Brno</t>
  </si>
  <si>
    <t>Furchová</t>
  </si>
  <si>
    <t>Natálie</t>
  </si>
  <si>
    <t>Sokol Přísnotice</t>
  </si>
  <si>
    <t xml:space="preserve">Kolegarová </t>
  </si>
  <si>
    <t>Aneta</t>
  </si>
  <si>
    <t xml:space="preserve">Vačkářová </t>
  </si>
  <si>
    <t>Barbora</t>
  </si>
  <si>
    <t>Břeclav</t>
  </si>
  <si>
    <t>Anna</t>
  </si>
  <si>
    <t>Hristová</t>
  </si>
  <si>
    <t>Desislava</t>
  </si>
  <si>
    <t xml:space="preserve">Dačová </t>
  </si>
  <si>
    <t>Emma</t>
  </si>
  <si>
    <t>Kolínková</t>
  </si>
  <si>
    <t>Kateřina</t>
  </si>
  <si>
    <t>Mladší žáci 330m</t>
  </si>
  <si>
    <t xml:space="preserve">Prokeš </t>
  </si>
  <si>
    <t>Andrej</t>
  </si>
  <si>
    <t>Kubíček</t>
  </si>
  <si>
    <t>Simon</t>
  </si>
  <si>
    <t>Mikulov</t>
  </si>
  <si>
    <t xml:space="preserve">Jančařík </t>
  </si>
  <si>
    <t>Tomáš</t>
  </si>
  <si>
    <t>Filip</t>
  </si>
  <si>
    <t>David</t>
  </si>
  <si>
    <t>Rabata</t>
  </si>
  <si>
    <t>Lukáš</t>
  </si>
  <si>
    <t>Starší žákyně 1km</t>
  </si>
  <si>
    <t>Floriánová</t>
  </si>
  <si>
    <t>Eliška</t>
  </si>
  <si>
    <t>Tichá</t>
  </si>
  <si>
    <t>JAC Brno</t>
  </si>
  <si>
    <t>Kamenická</t>
  </si>
  <si>
    <t>Matulová</t>
  </si>
  <si>
    <t>Lenka</t>
  </si>
  <si>
    <t>AC Mor.Slavia Brno</t>
  </si>
  <si>
    <t>Starší žáci 1Km</t>
  </si>
  <si>
    <t>Slavík</t>
  </si>
  <si>
    <t>Ondřej</t>
  </si>
  <si>
    <t>Hladký</t>
  </si>
  <si>
    <t>Adam</t>
  </si>
  <si>
    <t>Čermák</t>
  </si>
  <si>
    <t>Bedřich</t>
  </si>
  <si>
    <t xml:space="preserve">Stehlík </t>
  </si>
  <si>
    <t>Ivo</t>
  </si>
  <si>
    <t>Březí</t>
  </si>
  <si>
    <t xml:space="preserve"> 4.z. ZBP – Předvánoční běh pod Pálavou 22.12.2012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</si>
  <si>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</si>
  <si>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</si>
  <si>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</si>
  <si>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</si>
  <si>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</si>
  <si>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</si>
  <si>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</si>
  <si>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</si>
  <si>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</si>
  <si>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 závod</t>
  </si>
  <si>
    <t>Kat. ZBP</t>
  </si>
  <si>
    <t>Čas</t>
  </si>
  <si>
    <t>Body ZBP</t>
  </si>
  <si>
    <t>Čas na 1km</t>
  </si>
  <si>
    <t>Mokrý</t>
  </si>
  <si>
    <t>KOB Brno</t>
  </si>
  <si>
    <t>Vávra</t>
  </si>
  <si>
    <t>Václav</t>
  </si>
  <si>
    <t>ŠAK Židlochovice</t>
  </si>
  <si>
    <t>Petr</t>
  </si>
  <si>
    <t>Novotný</t>
  </si>
  <si>
    <t>VSK Uni Brno</t>
  </si>
  <si>
    <t>Dvořák</t>
  </si>
  <si>
    <t>Pavel</t>
  </si>
  <si>
    <t>Biatlon Prostějov</t>
  </si>
  <si>
    <t>Durďák</t>
  </si>
  <si>
    <t>Luděk</t>
  </si>
  <si>
    <t>SDH Rohatec</t>
  </si>
  <si>
    <t>Hrobař</t>
  </si>
  <si>
    <t>Štěpán</t>
  </si>
  <si>
    <t>Holzmann</t>
  </si>
  <si>
    <t>Markus</t>
  </si>
  <si>
    <t>LC Erdpress</t>
  </si>
  <si>
    <t>Pospíchal</t>
  </si>
  <si>
    <t>Zbyněk</t>
  </si>
  <si>
    <t>TS Brno</t>
  </si>
  <si>
    <t>Smolík</t>
  </si>
  <si>
    <t>Jan</t>
  </si>
  <si>
    <t>SK Přísnoticve</t>
  </si>
  <si>
    <t>Stanislav</t>
  </si>
  <si>
    <t>Pohanka</t>
  </si>
  <si>
    <t>Libor</t>
  </si>
  <si>
    <t>Rakvice</t>
  </si>
  <si>
    <t>Hrdina</t>
  </si>
  <si>
    <t>Mor. Krumlov</t>
  </si>
  <si>
    <t>Wellner</t>
  </si>
  <si>
    <t>LAC Harlekin</t>
  </si>
  <si>
    <t>Serban</t>
  </si>
  <si>
    <t>Baciv</t>
  </si>
  <si>
    <t>Romania</t>
  </si>
  <si>
    <t>Vladimír</t>
  </si>
  <si>
    <t>Šitka</t>
  </si>
  <si>
    <t>Josef</t>
  </si>
  <si>
    <t>MK Seitl Ostrava</t>
  </si>
  <si>
    <t>Oslzlý</t>
  </si>
  <si>
    <t>Martin</t>
  </si>
  <si>
    <t>Velké Bílovice</t>
  </si>
  <si>
    <t>Fritscher</t>
  </si>
  <si>
    <t>TJ Liga 100</t>
  </si>
  <si>
    <t>Atletik Třebíč</t>
  </si>
  <si>
    <t>Juřica</t>
  </si>
  <si>
    <t>Vačkař</t>
  </si>
  <si>
    <t>Rostislav</t>
  </si>
  <si>
    <t>Katastrofa Břeclav</t>
  </si>
  <si>
    <t>Glock</t>
  </si>
  <si>
    <t>Kurt</t>
  </si>
  <si>
    <t>Číž</t>
  </si>
  <si>
    <t>Radim</t>
  </si>
  <si>
    <t>AC 07 Brno</t>
  </si>
  <si>
    <t>Leisser</t>
  </si>
  <si>
    <t>Kuben</t>
  </si>
  <si>
    <t>Karel</t>
  </si>
  <si>
    <t>Znojmo</t>
  </si>
  <si>
    <t>Odvářka</t>
  </si>
  <si>
    <t>LS Brno</t>
  </si>
  <si>
    <t>Škoda</t>
  </si>
  <si>
    <t>Franz</t>
  </si>
  <si>
    <t>Svoboda</t>
  </si>
  <si>
    <t>Sobotka</t>
  </si>
  <si>
    <t>Nové Město</t>
  </si>
  <si>
    <t>Lenhart</t>
  </si>
  <si>
    <t>Vít</t>
  </si>
  <si>
    <t>Kutina</t>
  </si>
  <si>
    <t>CKK Znojmo</t>
  </si>
  <si>
    <t>Sládek</t>
  </si>
  <si>
    <t>Jaroslav</t>
  </si>
  <si>
    <t>TJ Dynamo</t>
  </si>
  <si>
    <t>Schold</t>
  </si>
  <si>
    <t>Plhal</t>
  </si>
  <si>
    <t>Jiří</t>
  </si>
  <si>
    <t>Vyškov</t>
  </si>
  <si>
    <t>Orálek</t>
  </si>
  <si>
    <t>Daniel</t>
  </si>
  <si>
    <t>AC Mor.Slavia</t>
  </si>
  <si>
    <t>Palko</t>
  </si>
  <si>
    <t>Aleš</t>
  </si>
  <si>
    <t>Přikryl</t>
  </si>
  <si>
    <t>KOB Moira Brno</t>
  </si>
  <si>
    <t>Nožka</t>
  </si>
  <si>
    <t>Dinosport Ivančice</t>
  </si>
  <si>
    <t>Smolka</t>
  </si>
  <si>
    <t>nezařazen</t>
  </si>
  <si>
    <t>Baják</t>
  </si>
  <si>
    <t>Marek</t>
  </si>
  <si>
    <t>SK Velké Bílovice</t>
  </si>
  <si>
    <t>Florián</t>
  </si>
  <si>
    <t>Hejtmánek</t>
  </si>
  <si>
    <t>Miroslav</t>
  </si>
  <si>
    <t>Mor.N.Ves</t>
  </si>
  <si>
    <t>Matula</t>
  </si>
  <si>
    <t>Zetor Brno</t>
  </si>
  <si>
    <t>Christian</t>
  </si>
  <si>
    <t>Kluger</t>
  </si>
  <si>
    <t>Manfred</t>
  </si>
  <si>
    <t>Chlup</t>
  </si>
  <si>
    <t>SKST Kamenice</t>
  </si>
  <si>
    <t>Halbrštat</t>
  </si>
  <si>
    <t>TK Znojmo</t>
  </si>
  <si>
    <t>Kratochvíl</t>
  </si>
  <si>
    <t>SK Rudíkov</t>
  </si>
  <si>
    <t>Vacarda</t>
  </si>
  <si>
    <t>AC Slovan Liberec</t>
  </si>
  <si>
    <t>Kolínek</t>
  </si>
  <si>
    <t>František</t>
  </si>
  <si>
    <t>Horák</t>
  </si>
  <si>
    <t>Kaše</t>
  </si>
  <si>
    <t>Barnex Brno</t>
  </si>
  <si>
    <t>Skyba</t>
  </si>
  <si>
    <t>Rozman</t>
  </si>
  <si>
    <t>Ladislav</t>
  </si>
  <si>
    <t>Cyklo Brno</t>
  </si>
  <si>
    <t>Vévoda</t>
  </si>
  <si>
    <t>Ivan</t>
  </si>
  <si>
    <t>Smutný</t>
  </si>
  <si>
    <t>Zdeněk</t>
  </si>
  <si>
    <t>AHA Vyškov</t>
  </si>
  <si>
    <t>Špacír</t>
  </si>
  <si>
    <t>Loko Břeclav</t>
  </si>
  <si>
    <t>Gross</t>
  </si>
  <si>
    <t>GPOA Znojmo</t>
  </si>
  <si>
    <t>Haimer</t>
  </si>
  <si>
    <t>Karl</t>
  </si>
  <si>
    <t>Ludvík</t>
  </si>
  <si>
    <t>Popocatepetl Znojmo</t>
  </si>
  <si>
    <t>Gruber</t>
  </si>
  <si>
    <t>Erich</t>
  </si>
  <si>
    <t>Flandorfer</t>
  </si>
  <si>
    <t>KFC Kleineberso</t>
  </si>
  <si>
    <t>Koechel</t>
  </si>
  <si>
    <t>Šmatera</t>
  </si>
  <si>
    <t>Kunštát</t>
  </si>
  <si>
    <t>Antos</t>
  </si>
  <si>
    <t>Helmut</t>
  </si>
  <si>
    <t>Zezula</t>
  </si>
  <si>
    <t>Volavý</t>
  </si>
  <si>
    <t>Barnex sportBrno</t>
  </si>
  <si>
    <t>Lach</t>
  </si>
  <si>
    <t>Thomas</t>
  </si>
  <si>
    <t>Vienna</t>
  </si>
  <si>
    <t>Orth</t>
  </si>
  <si>
    <t>Milan</t>
  </si>
  <si>
    <t>Iris Pub Břeclav</t>
  </si>
  <si>
    <t>Pudelka</t>
  </si>
  <si>
    <t>Kříž</t>
  </si>
  <si>
    <t>Dražan</t>
  </si>
  <si>
    <t>Fusík</t>
  </si>
  <si>
    <t>Ján</t>
  </si>
  <si>
    <t>BBS Bratislava</t>
  </si>
  <si>
    <t>Brtník</t>
  </si>
  <si>
    <t>Orelochor</t>
  </si>
  <si>
    <t>Mareš</t>
  </si>
  <si>
    <t>Bohumil</t>
  </si>
  <si>
    <t>Lear Brno</t>
  </si>
  <si>
    <t>Stráník</t>
  </si>
  <si>
    <t>Blansko</t>
  </si>
  <si>
    <t>Hanák</t>
  </si>
  <si>
    <t>Albín</t>
  </si>
  <si>
    <t>Pelzer</t>
  </si>
  <si>
    <t>Lorenz</t>
  </si>
  <si>
    <t>Relax Depo</t>
  </si>
  <si>
    <t>Kopeček</t>
  </si>
  <si>
    <t>MS Brno</t>
  </si>
  <si>
    <t>Ženy mimo soutěž</t>
  </si>
  <si>
    <t>Chlupová</t>
  </si>
  <si>
    <t>Tereza</t>
  </si>
  <si>
    <t>Smolíková</t>
  </si>
  <si>
    <t>Jarmila</t>
  </si>
  <si>
    <t>Muži mimo soutěž</t>
  </si>
  <si>
    <t>Pfeiffer</t>
  </si>
  <si>
    <t>Haberland</t>
  </si>
  <si>
    <t>Sk Brno</t>
  </si>
  <si>
    <t>Hána</t>
  </si>
  <si>
    <t>Květoslav</t>
  </si>
  <si>
    <t>Obec Mistřín</t>
  </si>
  <si>
    <t>Holý</t>
  </si>
  <si>
    <t>Ac Mor.Slavia</t>
  </si>
  <si>
    <t>Gaman</t>
  </si>
  <si>
    <t>Avanti Havířov</t>
  </si>
  <si>
    <t>Sedláček</t>
  </si>
  <si>
    <t>Boleróz</t>
  </si>
  <si>
    <t>Machala</t>
  </si>
  <si>
    <t>HLK</t>
  </si>
  <si>
    <t>Hrubý</t>
  </si>
  <si>
    <t>Kubík</t>
  </si>
  <si>
    <t>Ptačina Adamov</t>
  </si>
  <si>
    <t>Vévodová</t>
  </si>
  <si>
    <t>Martina</t>
  </si>
  <si>
    <t>Beniačová</t>
  </si>
  <si>
    <t>Linda</t>
  </si>
  <si>
    <t>Michalková</t>
  </si>
  <si>
    <t>Renata</t>
  </si>
  <si>
    <t>Šitková</t>
  </si>
  <si>
    <t>Terezie</t>
  </si>
  <si>
    <t>Drnovice</t>
  </si>
  <si>
    <t>Kraus</t>
  </si>
  <si>
    <t>Jennifer</t>
  </si>
  <si>
    <t>Čermáková</t>
  </si>
  <si>
    <t>Věra</t>
  </si>
  <si>
    <t>Jakubcová</t>
  </si>
  <si>
    <t>Petra</t>
  </si>
  <si>
    <t>Doubková</t>
  </si>
  <si>
    <t>AAC Brno</t>
  </si>
  <si>
    <t>Mor.Slavia Bno</t>
  </si>
  <si>
    <t>Veronika</t>
  </si>
  <si>
    <t>Krejčířová</t>
  </si>
  <si>
    <t>Sv.Kateřina</t>
  </si>
  <si>
    <t>Černošková</t>
  </si>
  <si>
    <t>Sportlife</t>
  </si>
  <si>
    <t>Palková</t>
  </si>
  <si>
    <t>Rosice</t>
  </si>
  <si>
    <t>Hanáková</t>
  </si>
  <si>
    <t>Miroslava</t>
  </si>
  <si>
    <t>SK Bučovice</t>
  </si>
  <si>
    <t>Durnová</t>
  </si>
  <si>
    <t>Marta</t>
  </si>
  <si>
    <t>Branopac Veselí n.Mor.</t>
  </si>
  <si>
    <t>Žákovská</t>
  </si>
  <si>
    <t>Alena</t>
  </si>
  <si>
    <t>Horizont Blansko</t>
  </si>
  <si>
    <t>Volavá</t>
  </si>
  <si>
    <t>Ivana</t>
  </si>
  <si>
    <t>FIT Online</t>
  </si>
  <si>
    <t>Budinská</t>
  </si>
  <si>
    <t>Slabáková</t>
  </si>
  <si>
    <t>Ak Olymp Brno</t>
  </si>
  <si>
    <t>Holíková</t>
  </si>
  <si>
    <t>Ida</t>
  </si>
  <si>
    <t>Znojemské běhání</t>
  </si>
  <si>
    <t>Hynštová</t>
  </si>
  <si>
    <t>Marie</t>
  </si>
  <si>
    <t>Dvořáková</t>
  </si>
  <si>
    <t>Eva</t>
  </si>
  <si>
    <t>Prostějov</t>
  </si>
  <si>
    <t>Kašová</t>
  </si>
  <si>
    <t>Kociánová</t>
  </si>
  <si>
    <t>Křenovice</t>
  </si>
  <si>
    <t>Hrozová</t>
  </si>
  <si>
    <t>Milena</t>
  </si>
  <si>
    <t>LRS Vyškov</t>
  </si>
  <si>
    <t>Cupalová</t>
  </si>
  <si>
    <t>Výsledky – absolutní</t>
  </si>
  <si>
    <t xml:space="preserve">Ztráta min. </t>
  </si>
  <si>
    <t xml:space="preserve">Ztráta m. </t>
  </si>
  <si>
    <t>Startovní listina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</si>
  <si>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</si>
  <si>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</si>
  <si>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</si>
  <si>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</si>
  <si>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</si>
  <si>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</si>
  <si>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</si>
  <si>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</si>
  <si>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</si>
  <si>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</si>
  <si>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</si>
  <si>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2012 závod</t>
  </si>
  <si>
    <t>Junioři:</t>
  </si>
  <si>
    <t>(RN 1993 a mladší)</t>
  </si>
  <si>
    <t>J</t>
  </si>
  <si>
    <t>Muži do 39:</t>
  </si>
  <si>
    <t>(RN 1992 – 1973)</t>
  </si>
  <si>
    <t>M</t>
  </si>
  <si>
    <t>Muži 40 – 49:</t>
  </si>
  <si>
    <t>(RN 1972 – 1963)</t>
  </si>
  <si>
    <t>M40</t>
  </si>
  <si>
    <t>Muži 50 – 59:</t>
  </si>
  <si>
    <t>(RN 1962 – 1953)</t>
  </si>
  <si>
    <t>M50</t>
  </si>
  <si>
    <t xml:space="preserve">Muži 60 – 69: </t>
  </si>
  <si>
    <t>(RN 1952 – 1943)</t>
  </si>
  <si>
    <t>M60</t>
  </si>
  <si>
    <t xml:space="preserve">Muži 70 – a méně: </t>
  </si>
  <si>
    <t>(RN 1942 a méně)</t>
  </si>
  <si>
    <t>M70</t>
  </si>
  <si>
    <t>Juniorky:</t>
  </si>
  <si>
    <t>JZ</t>
  </si>
  <si>
    <t>Ženy do 34</t>
  </si>
  <si>
    <t>(RN 1992 – 1978)</t>
  </si>
  <si>
    <t>Ž</t>
  </si>
  <si>
    <t>Ženy 35 – 44</t>
  </si>
  <si>
    <t>(RN 1977 – 1968)</t>
  </si>
  <si>
    <t>Ž35</t>
  </si>
  <si>
    <t>Ženy 45 – 54</t>
  </si>
  <si>
    <t>(RN 1967 – 1958)</t>
  </si>
  <si>
    <t>Ž45</t>
  </si>
  <si>
    <t>Ženy 55 – a méně:</t>
  </si>
  <si>
    <t>(RN 1957 a méně)</t>
  </si>
  <si>
    <t>Ž55</t>
  </si>
  <si>
    <t>Rozsah kategorií ZBP 2012/2013</t>
  </si>
  <si>
    <t>(RN 1973 a mladší)</t>
  </si>
  <si>
    <t>MA</t>
  </si>
  <si>
    <t>MB</t>
  </si>
  <si>
    <t>MC</t>
  </si>
  <si>
    <t xml:space="preserve">Muži nad 60: </t>
  </si>
  <si>
    <t>(RN 1952 a méně)</t>
  </si>
  <si>
    <t>MD</t>
  </si>
  <si>
    <t>(RN 1978 a mladší)</t>
  </si>
  <si>
    <t>ŽA</t>
  </si>
  <si>
    <t>Ženy nad 35</t>
  </si>
  <si>
    <t>(RN 1977 a méně)</t>
  </si>
  <si>
    <t>ŽB</t>
  </si>
  <si>
    <t>Body ZBP podle pořadí</t>
  </si>
  <si>
    <t>j</t>
  </si>
  <si>
    <t>ŠAK Židlochovis</t>
  </si>
  <si>
    <t>Šak Židlochovic</t>
  </si>
  <si>
    <t>m</t>
  </si>
  <si>
    <t>Biatlon Prostěj</t>
  </si>
  <si>
    <t>TS</t>
  </si>
  <si>
    <t>MK Seitl OVA</t>
  </si>
  <si>
    <t>Juřiva</t>
  </si>
  <si>
    <t>MK Seitl Ostrav</t>
  </si>
  <si>
    <t>Katastrofa BV</t>
  </si>
  <si>
    <t>m40</t>
  </si>
  <si>
    <t>Dinosport Ivan,</t>
  </si>
  <si>
    <t>Vaják</t>
  </si>
  <si>
    <t>SK V.Bílovice</t>
  </si>
  <si>
    <t>m50</t>
  </si>
  <si>
    <t>AC Slovan Liber</t>
  </si>
  <si>
    <t>Dinosport Ivanč</t>
  </si>
  <si>
    <t>Popocatepetl ZN</t>
  </si>
  <si>
    <t>Barney</t>
  </si>
  <si>
    <t>Irish Pub BV</t>
  </si>
  <si>
    <t>Kudelka</t>
  </si>
  <si>
    <t>m60</t>
  </si>
  <si>
    <t>m70</t>
  </si>
  <si>
    <t>ž</t>
  </si>
  <si>
    <t>ž35</t>
  </si>
  <si>
    <t>ž45</t>
  </si>
  <si>
    <t>Branopac Veselí</t>
  </si>
  <si>
    <t>Horizont Blansk</t>
  </si>
  <si>
    <t>Znojemské běhán</t>
  </si>
  <si>
    <t>ž55</t>
  </si>
  <si>
    <t>Lupalová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</si>
</sst>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HH:MM:SS"/>
    <numFmt numFmtId="168" formatCode="MM:SS;@"/>
    <numFmt numFmtId="169" formatCode="HH:MM:SS.000"/>
    <numFmt numFmtId="170" formatCode="[H]:MM:SS"/>
    <numFmt numFmtId="171" formatCode="MM:SS.00"/>
    <numFmt numFmtId="172" formatCode="[HH]:MM:SS"/>
  </numFmts>
  <fonts count="2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>
      <alignment/>
      <protection/>
    </xf>
  </cellStyleXfs>
  <cellXfs count="8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Alignment="1">
      <alignment horizontal="right"/>
    </xf>
    <xf numFmtId="164" fontId="4" fillId="2" borderId="0" xfId="0" applyFont="1" applyFill="1" applyAlignment="1">
      <alignment/>
    </xf>
    <xf numFmtId="164" fontId="5" fillId="3" borderId="0" xfId="0" applyFont="1" applyFill="1" applyAlignment="1">
      <alignment/>
    </xf>
    <xf numFmtId="164" fontId="0" fillId="3" borderId="0" xfId="0" applyFill="1" applyAlignment="1">
      <alignment/>
    </xf>
    <xf numFmtId="164" fontId="4" fillId="3" borderId="0" xfId="0" applyFont="1" applyFill="1" applyAlignment="1">
      <alignment/>
    </xf>
    <xf numFmtId="164" fontId="4" fillId="3" borderId="0" xfId="0" applyFont="1" applyFill="1" applyAlignment="1">
      <alignment horizontal="right"/>
    </xf>
    <xf numFmtId="164" fontId="6" fillId="3" borderId="0" xfId="0" applyFont="1" applyFill="1" applyAlignment="1">
      <alignment/>
    </xf>
    <xf numFmtId="164" fontId="7" fillId="0" borderId="1" xfId="0" applyFont="1" applyBorder="1" applyAlignment="1">
      <alignment horizontal="right" vertical="top" wrapText="1"/>
    </xf>
    <xf numFmtId="164" fontId="7" fillId="0" borderId="1" xfId="0" applyFont="1" applyBorder="1" applyAlignment="1">
      <alignment vertical="top" wrapText="1"/>
    </xf>
    <xf numFmtId="164" fontId="6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6" fontId="9" fillId="4" borderId="3" xfId="0" applyNumberFormat="1" applyFont="1" applyFill="1" applyBorder="1" applyAlignment="1">
      <alignment horizontal="right"/>
    </xf>
    <xf numFmtId="164" fontId="8" fillId="0" borderId="4" xfId="0" applyFont="1" applyBorder="1" applyAlignment="1">
      <alignment/>
    </xf>
    <xf numFmtId="164" fontId="10" fillId="3" borderId="4" xfId="0" applyFont="1" applyFill="1" applyBorder="1" applyAlignment="1">
      <alignment/>
    </xf>
    <xf numFmtId="164" fontId="2" fillId="3" borderId="4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3" borderId="4" xfId="0" applyFont="1" applyFill="1" applyBorder="1" applyAlignment="1">
      <alignment horizontal="right"/>
    </xf>
    <xf numFmtId="164" fontId="11" fillId="0" borderId="4" xfId="0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8" fontId="1" fillId="0" borderId="4" xfId="0" applyNumberFormat="1" applyFont="1" applyBorder="1" applyAlignment="1">
      <alignment wrapText="1"/>
    </xf>
    <xf numFmtId="164" fontId="0" fillId="4" borderId="5" xfId="0" applyFill="1" applyBorder="1" applyAlignment="1">
      <alignment/>
    </xf>
    <xf numFmtId="164" fontId="10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right"/>
    </xf>
    <xf numFmtId="164" fontId="11" fillId="3" borderId="4" xfId="0" applyFont="1" applyFill="1" applyBorder="1" applyAlignment="1">
      <alignment horizontal="right"/>
    </xf>
    <xf numFmtId="167" fontId="0" fillId="0" borderId="4" xfId="0" applyNumberFormat="1" applyBorder="1" applyAlignment="1">
      <alignment/>
    </xf>
    <xf numFmtId="164" fontId="0" fillId="3" borderId="4" xfId="0" applyFont="1" applyFill="1" applyBorder="1" applyAlignment="1">
      <alignment/>
    </xf>
    <xf numFmtId="164" fontId="4" fillId="2" borderId="0" xfId="0" applyNumberFormat="1" applyFont="1" applyFill="1" applyAlignment="1">
      <alignment horizontal="right"/>
    </xf>
    <xf numFmtId="164" fontId="0" fillId="0" borderId="4" xfId="0" applyFont="1" applyBorder="1" applyAlignment="1">
      <alignment/>
    </xf>
    <xf numFmtId="164" fontId="0" fillId="3" borderId="0" xfId="0" applyFill="1" applyAlignment="1">
      <alignment horizontal="right"/>
    </xf>
    <xf numFmtId="164" fontId="12" fillId="0" borderId="4" xfId="0" applyFont="1" applyBorder="1" applyAlignment="1">
      <alignment/>
    </xf>
    <xf numFmtId="164" fontId="13" fillId="0" borderId="4" xfId="0" applyFont="1" applyBorder="1" applyAlignment="1">
      <alignment/>
    </xf>
    <xf numFmtId="164" fontId="1" fillId="0" borderId="4" xfId="0" applyNumberFormat="1" applyFont="1" applyBorder="1" applyAlignment="1">
      <alignment wrapText="1"/>
    </xf>
    <xf numFmtId="164" fontId="4" fillId="5" borderId="0" xfId="0" applyFont="1" applyFill="1" applyAlignment="1">
      <alignment horizontal="right"/>
    </xf>
    <xf numFmtId="164" fontId="4" fillId="5" borderId="0" xfId="0" applyFont="1" applyFill="1" applyAlignment="1">
      <alignment/>
    </xf>
    <xf numFmtId="164" fontId="8" fillId="3" borderId="0" xfId="0" applyFont="1" applyFill="1" applyAlignment="1">
      <alignment horizontal="right"/>
    </xf>
    <xf numFmtId="164" fontId="14" fillId="0" borderId="4" xfId="0" applyFont="1" applyBorder="1" applyAlignment="1">
      <alignment/>
    </xf>
    <xf numFmtId="164" fontId="15" fillId="0" borderId="4" xfId="0" applyFont="1" applyBorder="1" applyAlignment="1">
      <alignment/>
    </xf>
    <xf numFmtId="164" fontId="3" fillId="6" borderId="0" xfId="0" applyFont="1" applyFill="1" applyAlignment="1">
      <alignment/>
    </xf>
    <xf numFmtId="164" fontId="16" fillId="0" borderId="0" xfId="0" applyFont="1" applyAlignment="1">
      <alignment wrapText="1"/>
    </xf>
    <xf numFmtId="164" fontId="5" fillId="7" borderId="1" xfId="0" applyFont="1" applyFill="1" applyBorder="1" applyAlignment="1">
      <alignment horizontal="right" wrapText="1"/>
    </xf>
    <xf numFmtId="164" fontId="5" fillId="7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17" fillId="0" borderId="4" xfId="0" applyFont="1" applyBorder="1" applyAlignment="1">
      <alignment/>
    </xf>
    <xf numFmtId="169" fontId="2" fillId="0" borderId="4" xfId="0" applyNumberFormat="1" applyFont="1" applyBorder="1" applyAlignment="1">
      <alignment/>
    </xf>
    <xf numFmtId="164" fontId="18" fillId="7" borderId="4" xfId="0" applyFont="1" applyFill="1" applyBorder="1" applyAlignment="1">
      <alignment/>
    </xf>
    <xf numFmtId="164" fontId="19" fillId="7" borderId="4" xfId="0" applyFont="1" applyFill="1" applyBorder="1" applyAlignment="1">
      <alignment horizontal="right"/>
    </xf>
    <xf numFmtId="164" fontId="19" fillId="0" borderId="4" xfId="0" applyFont="1" applyBorder="1" applyAlignment="1">
      <alignment/>
    </xf>
    <xf numFmtId="164" fontId="19" fillId="0" borderId="4" xfId="0" applyFont="1" applyBorder="1" applyAlignment="1">
      <alignment horizontal="left"/>
    </xf>
    <xf numFmtId="164" fontId="19" fillId="0" borderId="4" xfId="0" applyFont="1" applyBorder="1" applyAlignment="1">
      <alignment horizontal="right"/>
    </xf>
    <xf numFmtId="164" fontId="19" fillId="7" borderId="4" xfId="0" applyFont="1" applyFill="1" applyBorder="1" applyAlignment="1">
      <alignment horizontal="left"/>
    </xf>
    <xf numFmtId="164" fontId="20" fillId="7" borderId="0" xfId="0" applyFont="1" applyFill="1" applyAlignment="1">
      <alignment horizontal="left"/>
    </xf>
    <xf numFmtId="164" fontId="0" fillId="7" borderId="0" xfId="0" applyFill="1" applyAlignment="1">
      <alignment/>
    </xf>
    <xf numFmtId="164" fontId="22" fillId="4" borderId="6" xfId="20" applyFont="1" applyFill="1" applyBorder="1">
      <alignment/>
      <protection/>
    </xf>
    <xf numFmtId="164" fontId="20" fillId="0" borderId="0" xfId="0" applyFont="1" applyAlignment="1">
      <alignment/>
    </xf>
    <xf numFmtId="164" fontId="0" fillId="0" borderId="0" xfId="0" applyNumberFormat="1" applyAlignment="1">
      <alignment/>
    </xf>
    <xf numFmtId="164" fontId="5" fillId="8" borderId="0" xfId="0" applyFont="1" applyFill="1" applyAlignment="1">
      <alignment/>
    </xf>
    <xf numFmtId="164" fontId="23" fillId="0" borderId="4" xfId="0" applyFont="1" applyBorder="1" applyAlignment="1">
      <alignment/>
    </xf>
    <xf numFmtId="164" fontId="4" fillId="0" borderId="4" xfId="0" applyFont="1" applyBorder="1" applyAlignment="1">
      <alignment/>
    </xf>
    <xf numFmtId="170" fontId="24" fillId="5" borderId="1" xfId="0" applyNumberFormat="1" applyFont="1" applyFill="1" applyBorder="1" applyAlignment="1">
      <alignment horizontal="center" vertical="center"/>
    </xf>
    <xf numFmtId="164" fontId="25" fillId="0" borderId="0" xfId="0" applyFont="1" applyAlignment="1">
      <alignment wrapText="1"/>
    </xf>
    <xf numFmtId="171" fontId="26" fillId="0" borderId="0" xfId="0" applyNumberFormat="1" applyFont="1" applyAlignment="1">
      <alignment horizontal="center"/>
    </xf>
    <xf numFmtId="164" fontId="26" fillId="0" borderId="4" xfId="0" applyFont="1" applyBorder="1" applyAlignment="1">
      <alignment/>
    </xf>
    <xf numFmtId="167" fontId="26" fillId="0" borderId="4" xfId="0" applyNumberFormat="1" applyFont="1" applyBorder="1" applyAlignment="1">
      <alignment/>
    </xf>
    <xf numFmtId="170" fontId="27" fillId="5" borderId="1" xfId="0" applyNumberFormat="1" applyFont="1" applyFill="1" applyBorder="1" applyAlignment="1">
      <alignment horizontal="center" vertical="center"/>
    </xf>
    <xf numFmtId="170" fontId="28" fillId="5" borderId="1" xfId="0" applyNumberFormat="1" applyFont="1" applyFill="1" applyBorder="1" applyAlignment="1">
      <alignment horizontal="center" vertical="center"/>
    </xf>
    <xf numFmtId="170" fontId="28" fillId="0" borderId="1" xfId="0" applyNumberFormat="1" applyFont="1" applyFill="1" applyBorder="1" applyAlignment="1">
      <alignment horizontal="center" vertical="center"/>
    </xf>
    <xf numFmtId="170" fontId="24" fillId="0" borderId="1" xfId="0" applyNumberFormat="1" applyFont="1" applyFill="1" applyBorder="1" applyAlignment="1">
      <alignment horizontal="center" vertical="center"/>
    </xf>
    <xf numFmtId="170" fontId="27" fillId="0" borderId="1" xfId="0" applyNumberFormat="1" applyFont="1" applyFill="1" applyBorder="1" applyAlignment="1">
      <alignment horizontal="center" vertical="center" wrapText="1"/>
    </xf>
    <xf numFmtId="170" fontId="24" fillId="0" borderId="7" xfId="0" applyNumberFormat="1" applyFont="1" applyBorder="1" applyAlignment="1">
      <alignment horizontal="center"/>
    </xf>
    <xf numFmtId="170" fontId="24" fillId="5" borderId="1" xfId="0" applyNumberFormat="1" applyFont="1" applyFill="1" applyBorder="1" applyAlignment="1">
      <alignment horizontal="left" vertical="center"/>
    </xf>
    <xf numFmtId="170" fontId="27" fillId="5" borderId="1" xfId="0" applyNumberFormat="1" applyFont="1" applyFill="1" applyBorder="1" applyAlignment="1">
      <alignment horizontal="left" vertical="center" wrapText="1"/>
    </xf>
    <xf numFmtId="170" fontId="24" fillId="5" borderId="8" xfId="0" applyNumberFormat="1" applyFont="1" applyFill="1" applyBorder="1" applyAlignment="1">
      <alignment horizontal="left" vertical="center"/>
    </xf>
    <xf numFmtId="170" fontId="24" fillId="0" borderId="1" xfId="0" applyNumberFormat="1" applyFont="1" applyFill="1" applyBorder="1" applyAlignment="1">
      <alignment horizontal="left" vertical="center"/>
    </xf>
    <xf numFmtId="170" fontId="27" fillId="0" borderId="1" xfId="0" applyNumberFormat="1" applyFont="1" applyBorder="1" applyAlignment="1">
      <alignment horizontal="left" vertical="center"/>
    </xf>
    <xf numFmtId="170" fontId="24" fillId="0" borderId="8" xfId="0" applyNumberFormat="1" applyFont="1" applyFill="1" applyBorder="1" applyAlignment="1">
      <alignment horizontal="left" vertical="center"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Normal="90" zoomScaleSheetLayoutView="100" workbookViewId="0" topLeftCell="A1">
      <selection activeCell="B28" sqref="B28"/>
    </sheetView>
  </sheetViews>
  <sheetFormatPr defaultColWidth="12.00390625" defaultRowHeight="12.75"/>
  <cols>
    <col min="1" max="1" width="9.125" style="0" customWidth="1"/>
    <col min="2" max="2" width="18.375" style="0" customWidth="1"/>
    <col min="3" max="3" width="18.125" style="0" customWidth="1"/>
    <col min="4" max="4" width="18.25390625" style="0" customWidth="1"/>
    <col min="5" max="6" width="9.125" style="0" customWidth="1"/>
    <col min="7" max="16384" width="11.625" style="0" customWidth="1"/>
  </cols>
  <sheetData>
    <row r="1" ht="12.75">
      <c r="A1" s="1" t="s">
        <v>0</v>
      </c>
    </row>
    <row r="3" spans="1:5" ht="12.75">
      <c r="A3">
        <v>1</v>
      </c>
      <c r="B3" t="s">
        <v>1</v>
      </c>
      <c r="C3" t="s">
        <v>2</v>
      </c>
      <c r="D3" t="s">
        <v>3</v>
      </c>
      <c r="E3">
        <v>2007</v>
      </c>
    </row>
    <row r="4" spans="1:5" ht="12.75">
      <c r="A4">
        <v>2</v>
      </c>
      <c r="B4" t="s">
        <v>4</v>
      </c>
      <c r="C4" t="s">
        <v>5</v>
      </c>
      <c r="E4">
        <v>2006</v>
      </c>
    </row>
    <row r="5" spans="1:5" ht="12.75">
      <c r="A5">
        <v>3</v>
      </c>
      <c r="B5" t="s">
        <v>6</v>
      </c>
      <c r="C5" t="s">
        <v>7</v>
      </c>
      <c r="D5" t="s">
        <v>8</v>
      </c>
      <c r="E5">
        <v>2008</v>
      </c>
    </row>
    <row r="6" spans="1:5" ht="12.75">
      <c r="A6">
        <v>4</v>
      </c>
      <c r="B6" t="s">
        <v>9</v>
      </c>
      <c r="C6" t="s">
        <v>10</v>
      </c>
      <c r="D6" t="s">
        <v>11</v>
      </c>
      <c r="E6">
        <v>2007</v>
      </c>
    </row>
    <row r="7" spans="1:5" ht="12.75">
      <c r="A7">
        <v>5</v>
      </c>
      <c r="B7" t="s">
        <v>12</v>
      </c>
      <c r="C7" t="s">
        <v>13</v>
      </c>
      <c r="D7" t="s">
        <v>14</v>
      </c>
      <c r="E7">
        <v>2008</v>
      </c>
    </row>
    <row r="8" spans="1:5" ht="12.75">
      <c r="A8">
        <v>6</v>
      </c>
      <c r="B8" t="s">
        <v>15</v>
      </c>
      <c r="C8" t="s">
        <v>16</v>
      </c>
      <c r="D8" t="s">
        <v>17</v>
      </c>
      <c r="E8">
        <v>2008</v>
      </c>
    </row>
    <row r="9" spans="1:5" ht="12.75">
      <c r="A9">
        <v>7</v>
      </c>
      <c r="B9" t="s">
        <v>18</v>
      </c>
      <c r="C9" t="s">
        <v>19</v>
      </c>
      <c r="E9">
        <v>2009</v>
      </c>
    </row>
    <row r="12" ht="12.75">
      <c r="A12" s="1" t="s">
        <v>20</v>
      </c>
    </row>
    <row r="14" spans="1:6" ht="12.75">
      <c r="A14">
        <v>1</v>
      </c>
      <c r="B14" t="s">
        <v>21</v>
      </c>
      <c r="C14" t="s">
        <v>22</v>
      </c>
      <c r="D14" t="s">
        <v>23</v>
      </c>
      <c r="E14">
        <v>2003</v>
      </c>
      <c r="F14" s="2">
        <v>0.04513888888888889</v>
      </c>
    </row>
    <row r="15" spans="1:6" ht="12.75">
      <c r="A15">
        <v>2</v>
      </c>
      <c r="B15" t="s">
        <v>24</v>
      </c>
      <c r="C15" t="s">
        <v>25</v>
      </c>
      <c r="D15" t="s">
        <v>26</v>
      </c>
      <c r="E15">
        <v>2003</v>
      </c>
      <c r="F15" s="2">
        <v>0.04583333333333334</v>
      </c>
    </row>
    <row r="16" spans="1:6" ht="12.75">
      <c r="A16">
        <v>3</v>
      </c>
      <c r="B16" t="s">
        <v>27</v>
      </c>
      <c r="C16" t="s">
        <v>28</v>
      </c>
      <c r="D16" t="s">
        <v>26</v>
      </c>
      <c r="E16">
        <v>2002</v>
      </c>
      <c r="F16" s="2">
        <v>0.04652777777777778</v>
      </c>
    </row>
    <row r="17" spans="1:6" ht="12.75">
      <c r="A17">
        <v>4</v>
      </c>
      <c r="B17" t="s">
        <v>29</v>
      </c>
      <c r="C17" t="s">
        <v>30</v>
      </c>
      <c r="D17" t="s">
        <v>31</v>
      </c>
      <c r="E17">
        <v>2002</v>
      </c>
      <c r="F17" s="2">
        <v>0.05069444444444445</v>
      </c>
    </row>
    <row r="18" spans="1:6" ht="12.75">
      <c r="A18">
        <v>5</v>
      </c>
      <c r="B18" t="s">
        <v>27</v>
      </c>
      <c r="C18" t="s">
        <v>32</v>
      </c>
      <c r="D18" t="s">
        <v>26</v>
      </c>
      <c r="E18">
        <v>2002</v>
      </c>
      <c r="F18" s="2">
        <v>0.051388888888888894</v>
      </c>
    </row>
    <row r="19" spans="1:6" ht="12.75">
      <c r="A19">
        <v>6</v>
      </c>
      <c r="B19" t="s">
        <v>33</v>
      </c>
      <c r="C19" t="s">
        <v>34</v>
      </c>
      <c r="D19" t="s">
        <v>26</v>
      </c>
      <c r="E19">
        <v>2003</v>
      </c>
      <c r="F19" s="2">
        <v>0.05347222222222222</v>
      </c>
    </row>
    <row r="20" spans="1:6" ht="12.75">
      <c r="A20">
        <v>7</v>
      </c>
      <c r="B20" t="s">
        <v>35</v>
      </c>
      <c r="C20" t="s">
        <v>36</v>
      </c>
      <c r="D20" t="s">
        <v>11</v>
      </c>
      <c r="E20">
        <v>2004</v>
      </c>
      <c r="F20" s="2">
        <v>0.07013888888888889</v>
      </c>
    </row>
    <row r="21" spans="1:6" ht="12.75">
      <c r="A21">
        <v>8</v>
      </c>
      <c r="B21" t="s">
        <v>37</v>
      </c>
      <c r="C21" t="s">
        <v>38</v>
      </c>
      <c r="D21" t="s">
        <v>11</v>
      </c>
      <c r="E21">
        <v>2004</v>
      </c>
      <c r="F21" s="2">
        <v>0.07291666666666667</v>
      </c>
    </row>
    <row r="23" ht="12.75">
      <c r="A23" s="1" t="s">
        <v>39</v>
      </c>
    </row>
    <row r="25" spans="1:6" ht="12.75">
      <c r="A25">
        <v>1</v>
      </c>
      <c r="B25" t="s">
        <v>40</v>
      </c>
      <c r="C25" t="s">
        <v>41</v>
      </c>
      <c r="D25" t="s">
        <v>11</v>
      </c>
      <c r="E25">
        <v>2004</v>
      </c>
      <c r="F25" s="2">
        <v>0.052083333333333336</v>
      </c>
    </row>
    <row r="26" spans="1:6" ht="12.75">
      <c r="A26">
        <v>2</v>
      </c>
      <c r="B26" t="s">
        <v>42</v>
      </c>
      <c r="C26" t="s">
        <v>43</v>
      </c>
      <c r="D26" t="s">
        <v>44</v>
      </c>
      <c r="E26">
        <v>2003</v>
      </c>
      <c r="F26" s="2">
        <v>0.06180555555555556</v>
      </c>
    </row>
    <row r="27" spans="1:6" ht="12.75">
      <c r="A27">
        <v>3</v>
      </c>
      <c r="B27" t="s">
        <v>45</v>
      </c>
      <c r="C27" t="s">
        <v>46</v>
      </c>
      <c r="D27" t="s">
        <v>8</v>
      </c>
      <c r="E27">
        <v>2005</v>
      </c>
      <c r="F27" s="2">
        <v>0.06388888888888888</v>
      </c>
    </row>
    <row r="28" spans="1:6" ht="12.75">
      <c r="A28">
        <v>4</v>
      </c>
      <c r="B28" t="s">
        <v>19</v>
      </c>
      <c r="C28" t="s">
        <v>47</v>
      </c>
      <c r="E28">
        <v>2002</v>
      </c>
      <c r="F28" s="2">
        <v>0.06597222222222222</v>
      </c>
    </row>
    <row r="29" spans="1:6" ht="12.75">
      <c r="A29">
        <v>5</v>
      </c>
      <c r="B29" t="s">
        <v>42</v>
      </c>
      <c r="C29" t="s">
        <v>48</v>
      </c>
      <c r="D29" t="s">
        <v>44</v>
      </c>
      <c r="E29">
        <v>2004</v>
      </c>
      <c r="F29" s="2">
        <v>0.06736111111111111</v>
      </c>
    </row>
    <row r="30" spans="1:6" ht="12.75">
      <c r="A30">
        <v>6</v>
      </c>
      <c r="B30" t="s">
        <v>49</v>
      </c>
      <c r="C30" t="s">
        <v>50</v>
      </c>
      <c r="D30" t="s">
        <v>11</v>
      </c>
      <c r="E30">
        <v>2004</v>
      </c>
      <c r="F30" s="2">
        <v>0.07291666666666667</v>
      </c>
    </row>
    <row r="32" ht="12.75">
      <c r="A32" s="1" t="s">
        <v>51</v>
      </c>
    </row>
    <row r="34" spans="1:6" ht="12.75">
      <c r="A34">
        <v>1</v>
      </c>
      <c r="B34" t="s">
        <v>52</v>
      </c>
      <c r="C34" t="s">
        <v>53</v>
      </c>
      <c r="D34" t="s">
        <v>8</v>
      </c>
      <c r="E34">
        <v>1999</v>
      </c>
      <c r="F34" s="2">
        <v>0.15902777777777777</v>
      </c>
    </row>
    <row r="35" spans="1:6" ht="12.75">
      <c r="A35">
        <v>2</v>
      </c>
      <c r="B35" t="s">
        <v>54</v>
      </c>
      <c r="C35" t="s">
        <v>38</v>
      </c>
      <c r="D35" t="s">
        <v>55</v>
      </c>
      <c r="E35">
        <v>1999</v>
      </c>
      <c r="F35" s="2">
        <v>0.16597222222222222</v>
      </c>
    </row>
    <row r="36" spans="1:6" ht="12.75">
      <c r="A36">
        <v>3</v>
      </c>
      <c r="B36" t="s">
        <v>56</v>
      </c>
      <c r="C36" t="s">
        <v>5</v>
      </c>
      <c r="E36">
        <v>2002</v>
      </c>
      <c r="F36" s="2">
        <v>0.16666666666666666</v>
      </c>
    </row>
    <row r="37" spans="1:6" ht="12.75">
      <c r="A37">
        <v>4</v>
      </c>
      <c r="B37" t="s">
        <v>57</v>
      </c>
      <c r="C37" t="s">
        <v>58</v>
      </c>
      <c r="D37" t="s">
        <v>59</v>
      </c>
      <c r="E37">
        <v>2002</v>
      </c>
      <c r="F37" s="2">
        <v>0.1798611111111111</v>
      </c>
    </row>
    <row r="39" ht="12.75">
      <c r="A39" s="1" t="s">
        <v>60</v>
      </c>
    </row>
    <row r="41" spans="1:6" ht="12.75">
      <c r="A41">
        <v>1</v>
      </c>
      <c r="B41" t="s">
        <v>61</v>
      </c>
      <c r="C41" t="s">
        <v>62</v>
      </c>
      <c r="D41" t="s">
        <v>26</v>
      </c>
      <c r="E41">
        <v>2001</v>
      </c>
      <c r="F41" s="2">
        <v>0.15277777777777776</v>
      </c>
    </row>
    <row r="42" spans="1:6" ht="12.75">
      <c r="A42">
        <v>2</v>
      </c>
      <c r="B42" t="s">
        <v>63</v>
      </c>
      <c r="C42" t="s">
        <v>64</v>
      </c>
      <c r="D42" t="s">
        <v>59</v>
      </c>
      <c r="E42">
        <v>2000</v>
      </c>
      <c r="F42" s="2">
        <v>0.15833333333333333</v>
      </c>
    </row>
    <row r="43" spans="1:6" ht="12.75">
      <c r="A43">
        <v>3</v>
      </c>
      <c r="B43" t="s">
        <v>65</v>
      </c>
      <c r="C43" t="s">
        <v>66</v>
      </c>
      <c r="E43">
        <v>1999</v>
      </c>
      <c r="F43" s="2">
        <v>0.16458333333333333</v>
      </c>
    </row>
    <row r="44" spans="1:6" ht="12.75">
      <c r="A44">
        <v>4</v>
      </c>
      <c r="B44" t="s">
        <v>67</v>
      </c>
      <c r="C44" t="s">
        <v>68</v>
      </c>
      <c r="D44" t="s">
        <v>69</v>
      </c>
      <c r="E44">
        <v>2002</v>
      </c>
      <c r="F44" s="2">
        <v>0.20833333333333334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">
      <selection activeCell="C1" sqref="C1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3" ht="12.75">
      <c r="A1" s="60" t="str">
        <f>'RN HZZ'!A1</f>
        <v>Rozsah kategorií 2012 závod</v>
      </c>
      <c r="B1" s="61"/>
      <c r="C1" s="61"/>
    </row>
    <row r="2" spans="1:3" ht="12.75">
      <c r="A2" s="62" t="str">
        <f>'Kat.'!A19</f>
        <v>Ženy do 34</v>
      </c>
      <c r="B2" s="62" t="str">
        <f>'Kat.'!B19</f>
        <v>(RN 1978 a mladší)</v>
      </c>
      <c r="C2" s="62" t="str">
        <f>'Kat.'!C19</f>
        <v>ŽA</v>
      </c>
    </row>
    <row r="3" spans="1:2" ht="12.75">
      <c r="A3">
        <v>2012</v>
      </c>
      <c r="B3" t="s">
        <v>388</v>
      </c>
    </row>
    <row r="4" spans="1:2" ht="12.75">
      <c r="A4">
        <v>2011</v>
      </c>
      <c r="B4" t="s">
        <v>388</v>
      </c>
    </row>
    <row r="5" spans="1:2" ht="12.75">
      <c r="A5">
        <v>2010</v>
      </c>
      <c r="B5" t="s">
        <v>388</v>
      </c>
    </row>
    <row r="6" spans="1:2" ht="12.75">
      <c r="A6">
        <v>2009</v>
      </c>
      <c r="B6" t="s">
        <v>388</v>
      </c>
    </row>
    <row r="7" spans="1:2" ht="12.75">
      <c r="A7">
        <v>2008</v>
      </c>
      <c r="B7" t="s">
        <v>388</v>
      </c>
    </row>
    <row r="8" spans="1:2" ht="12.75">
      <c r="A8">
        <v>2007</v>
      </c>
      <c r="B8" t="s">
        <v>388</v>
      </c>
    </row>
    <row r="9" spans="1:2" ht="12.75">
      <c r="A9">
        <v>2006</v>
      </c>
      <c r="B9" t="s">
        <v>388</v>
      </c>
    </row>
    <row r="10" spans="1:2" ht="12.75">
      <c r="A10">
        <v>2005</v>
      </c>
      <c r="B10" t="s">
        <v>388</v>
      </c>
    </row>
    <row r="11" spans="1:2" ht="12.75">
      <c r="A11">
        <v>2004</v>
      </c>
      <c r="B11" t="s">
        <v>388</v>
      </c>
    </row>
    <row r="12" spans="1:2" ht="12.75">
      <c r="A12">
        <v>2003</v>
      </c>
      <c r="B12" t="s">
        <v>388</v>
      </c>
    </row>
    <row r="13" spans="1:2" ht="12.75">
      <c r="A13">
        <v>2002</v>
      </c>
      <c r="B13" t="s">
        <v>388</v>
      </c>
    </row>
    <row r="14" spans="1:2" ht="12.75">
      <c r="A14">
        <v>2001</v>
      </c>
      <c r="B14" t="s">
        <v>388</v>
      </c>
    </row>
    <row r="15" spans="1:2" ht="12.75">
      <c r="A15">
        <v>2000</v>
      </c>
      <c r="B15" t="s">
        <v>388</v>
      </c>
    </row>
    <row r="16" spans="1:2" ht="12.75">
      <c r="A16">
        <v>1999</v>
      </c>
      <c r="B16" t="s">
        <v>388</v>
      </c>
    </row>
    <row r="17" spans="1:2" ht="12.75">
      <c r="A17">
        <v>1998</v>
      </c>
      <c r="B17" t="s">
        <v>388</v>
      </c>
    </row>
    <row r="18" spans="1:2" ht="12.75">
      <c r="A18">
        <v>1997</v>
      </c>
      <c r="B18" t="s">
        <v>388</v>
      </c>
    </row>
    <row r="19" spans="1:2" ht="12.75">
      <c r="A19">
        <v>1996</v>
      </c>
      <c r="B19" t="s">
        <v>388</v>
      </c>
    </row>
    <row r="20" spans="1:2" ht="12.75">
      <c r="A20">
        <v>1995</v>
      </c>
      <c r="B20" t="s">
        <v>388</v>
      </c>
    </row>
    <row r="21" spans="1:2" ht="12.75">
      <c r="A21">
        <v>1994</v>
      </c>
      <c r="B21" t="s">
        <v>388</v>
      </c>
    </row>
    <row r="22" spans="1:2" ht="12.75">
      <c r="A22">
        <v>1993</v>
      </c>
      <c r="B22" t="s">
        <v>388</v>
      </c>
    </row>
    <row r="23" spans="1:2" ht="12.75">
      <c r="A23">
        <v>1992</v>
      </c>
      <c r="B23" t="s">
        <v>388</v>
      </c>
    </row>
    <row r="24" spans="1:2" ht="12.75">
      <c r="A24">
        <v>1991</v>
      </c>
      <c r="B24" t="s">
        <v>388</v>
      </c>
    </row>
    <row r="25" spans="1:2" ht="12.75">
      <c r="A25">
        <v>1990</v>
      </c>
      <c r="B25" t="s">
        <v>388</v>
      </c>
    </row>
    <row r="26" spans="1:2" ht="12.75">
      <c r="A26">
        <v>1989</v>
      </c>
      <c r="B26" t="s">
        <v>388</v>
      </c>
    </row>
    <row r="27" spans="1:2" ht="12.75">
      <c r="A27">
        <v>1988</v>
      </c>
      <c r="B27" t="s">
        <v>388</v>
      </c>
    </row>
    <row r="28" spans="1:2" ht="12.75">
      <c r="A28">
        <v>1987</v>
      </c>
      <c r="B28" t="s">
        <v>388</v>
      </c>
    </row>
    <row r="29" spans="1:2" ht="12.75">
      <c r="A29">
        <v>1986</v>
      </c>
      <c r="B29" t="s">
        <v>388</v>
      </c>
    </row>
    <row r="30" spans="1:2" ht="12.75">
      <c r="A30">
        <v>1985</v>
      </c>
      <c r="B30" t="s">
        <v>388</v>
      </c>
    </row>
    <row r="31" spans="1:2" ht="12.75">
      <c r="A31">
        <v>1984</v>
      </c>
      <c r="B31" t="s">
        <v>388</v>
      </c>
    </row>
    <row r="32" spans="1:2" ht="12.75">
      <c r="A32">
        <v>1983</v>
      </c>
      <c r="B32" t="s">
        <v>388</v>
      </c>
    </row>
    <row r="33" spans="1:2" ht="12.75">
      <c r="A33">
        <v>1982</v>
      </c>
      <c r="B33" t="s">
        <v>388</v>
      </c>
    </row>
    <row r="34" spans="1:2" ht="12.75">
      <c r="A34">
        <v>1981</v>
      </c>
      <c r="B34" t="s">
        <v>388</v>
      </c>
    </row>
    <row r="35" spans="1:2" ht="12.75">
      <c r="A35">
        <v>1980</v>
      </c>
      <c r="B35" t="s">
        <v>388</v>
      </c>
    </row>
    <row r="36" spans="1:2" ht="12.75">
      <c r="A36">
        <v>1979</v>
      </c>
      <c r="B36" t="s">
        <v>388</v>
      </c>
    </row>
    <row r="37" spans="1:2" ht="12.75">
      <c r="A37">
        <v>1978</v>
      </c>
      <c r="B37" t="s">
        <v>388</v>
      </c>
    </row>
    <row r="38" spans="1:3" ht="12.75">
      <c r="A38" s="62" t="str">
        <f>'Kat.'!A20</f>
        <v>Ženy nad 35</v>
      </c>
      <c r="B38" s="62" t="str">
        <f>'Kat.'!B20</f>
        <v>(RN 1977 a méně)</v>
      </c>
      <c r="C38" s="62" t="str">
        <f>'Kat.'!C20</f>
        <v>ŽB</v>
      </c>
    </row>
    <row r="39" spans="1:2" ht="12.75">
      <c r="A39">
        <v>1977</v>
      </c>
      <c r="B39" t="s">
        <v>391</v>
      </c>
    </row>
    <row r="40" spans="1:2" ht="12.75">
      <c r="A40">
        <v>1976</v>
      </c>
      <c r="B40" t="s">
        <v>391</v>
      </c>
    </row>
    <row r="41" spans="1:2" ht="12.75">
      <c r="A41">
        <v>1975</v>
      </c>
      <c r="B41" t="s">
        <v>391</v>
      </c>
    </row>
    <row r="42" spans="1:2" ht="12.75">
      <c r="A42">
        <v>1974</v>
      </c>
      <c r="B42" t="s">
        <v>391</v>
      </c>
    </row>
    <row r="43" spans="1:2" ht="12.75">
      <c r="A43">
        <v>1973</v>
      </c>
      <c r="B43" t="s">
        <v>391</v>
      </c>
    </row>
    <row r="44" spans="1:2" ht="12.75">
      <c r="A44" s="64">
        <f>'RN HZM'!A3</f>
        <v>2012</v>
      </c>
      <c r="B44" t="s">
        <v>391</v>
      </c>
    </row>
    <row r="45" spans="1:2" ht="12.75">
      <c r="A45">
        <v>1972</v>
      </c>
      <c r="B45" t="s">
        <v>391</v>
      </c>
    </row>
    <row r="46" spans="1:2" ht="12.75">
      <c r="A46">
        <v>1971</v>
      </c>
      <c r="B46" t="s">
        <v>391</v>
      </c>
    </row>
    <row r="47" spans="1:2" ht="12.75">
      <c r="A47">
        <v>1970</v>
      </c>
      <c r="B47" t="s">
        <v>391</v>
      </c>
    </row>
    <row r="48" spans="1:2" ht="12.75">
      <c r="A48">
        <v>1969</v>
      </c>
      <c r="B48" t="s">
        <v>391</v>
      </c>
    </row>
    <row r="49" spans="1:2" ht="12.75">
      <c r="A49">
        <v>1968</v>
      </c>
      <c r="B49" t="s">
        <v>391</v>
      </c>
    </row>
    <row r="50" spans="1:2" ht="12.75">
      <c r="A50">
        <v>1967</v>
      </c>
      <c r="B50" t="s">
        <v>391</v>
      </c>
    </row>
    <row r="51" spans="1:2" ht="12.75">
      <c r="A51">
        <v>1966</v>
      </c>
      <c r="B51" t="s">
        <v>391</v>
      </c>
    </row>
    <row r="52" spans="1:2" ht="12.75">
      <c r="A52">
        <v>1965</v>
      </c>
      <c r="B52" t="s">
        <v>391</v>
      </c>
    </row>
    <row r="53" spans="1:2" ht="12.75">
      <c r="A53">
        <v>1964</v>
      </c>
      <c r="B53" t="s">
        <v>391</v>
      </c>
    </row>
    <row r="54" spans="1:2" ht="12.75">
      <c r="A54">
        <v>1963</v>
      </c>
      <c r="B54" t="s">
        <v>391</v>
      </c>
    </row>
    <row r="55" spans="1:2" ht="12.75">
      <c r="A55" s="64">
        <f>'RN HZM'!A4</f>
        <v>2011</v>
      </c>
      <c r="B55" t="s">
        <v>391</v>
      </c>
    </row>
    <row r="56" spans="1:2" ht="12.75">
      <c r="A56">
        <v>1962</v>
      </c>
      <c r="B56" t="s">
        <v>391</v>
      </c>
    </row>
    <row r="57" spans="1:2" ht="12.75">
      <c r="A57">
        <v>1961</v>
      </c>
      <c r="B57" t="s">
        <v>391</v>
      </c>
    </row>
    <row r="58" spans="1:2" ht="12.75">
      <c r="A58">
        <v>1960</v>
      </c>
      <c r="B58" t="s">
        <v>391</v>
      </c>
    </row>
    <row r="59" spans="1:2" ht="12.75">
      <c r="A59">
        <v>1959</v>
      </c>
      <c r="B59" t="s">
        <v>391</v>
      </c>
    </row>
    <row r="60" spans="1:2" ht="12.75">
      <c r="A60">
        <v>1958</v>
      </c>
      <c r="B60" t="s">
        <v>391</v>
      </c>
    </row>
    <row r="61" spans="1:2" ht="12.75">
      <c r="A61">
        <v>1957</v>
      </c>
      <c r="B61" t="s">
        <v>391</v>
      </c>
    </row>
    <row r="62" spans="1:2" ht="12.75">
      <c r="A62">
        <v>1956</v>
      </c>
      <c r="B62" t="s">
        <v>391</v>
      </c>
    </row>
    <row r="63" spans="1:2" ht="12.75">
      <c r="A63">
        <v>1955</v>
      </c>
      <c r="B63" t="s">
        <v>391</v>
      </c>
    </row>
    <row r="64" spans="1:2" ht="12.75">
      <c r="A64">
        <v>1954</v>
      </c>
      <c r="B64" t="s">
        <v>391</v>
      </c>
    </row>
    <row r="65" spans="1:2" ht="12.75">
      <c r="A65">
        <v>1953</v>
      </c>
      <c r="B65" t="s">
        <v>391</v>
      </c>
    </row>
    <row r="66" spans="1:2" ht="12.75">
      <c r="A66" s="64">
        <f>'RN HZM'!A5</f>
        <v>2010</v>
      </c>
      <c r="B66" t="s">
        <v>391</v>
      </c>
    </row>
    <row r="67" spans="1:2" ht="12.75">
      <c r="A67">
        <v>1952</v>
      </c>
      <c r="B67" t="s">
        <v>391</v>
      </c>
    </row>
    <row r="68" spans="1:2" ht="12.75">
      <c r="A68">
        <v>1951</v>
      </c>
      <c r="B68" t="s">
        <v>391</v>
      </c>
    </row>
    <row r="69" spans="1:2" ht="12.75">
      <c r="A69">
        <v>1950</v>
      </c>
      <c r="B69" t="s">
        <v>391</v>
      </c>
    </row>
    <row r="70" spans="1:2" ht="12.75">
      <c r="A70">
        <v>1949</v>
      </c>
      <c r="B70" t="s">
        <v>391</v>
      </c>
    </row>
    <row r="71" spans="1:2" ht="12.75">
      <c r="A71">
        <v>1948</v>
      </c>
      <c r="B71" t="s">
        <v>391</v>
      </c>
    </row>
    <row r="72" spans="1:2" ht="12.75">
      <c r="A72">
        <v>1947</v>
      </c>
      <c r="B72" t="s">
        <v>391</v>
      </c>
    </row>
    <row r="73" spans="1:2" ht="12.75">
      <c r="A73">
        <v>1946</v>
      </c>
      <c r="B73" t="s">
        <v>391</v>
      </c>
    </row>
    <row r="74" spans="1:2" ht="12.75">
      <c r="A74">
        <v>1945</v>
      </c>
      <c r="B74" t="s">
        <v>391</v>
      </c>
    </row>
    <row r="75" spans="1:2" ht="12.75">
      <c r="A75">
        <v>1944</v>
      </c>
      <c r="B75" t="s">
        <v>391</v>
      </c>
    </row>
    <row r="76" spans="1:2" ht="12.75">
      <c r="A76">
        <v>1943</v>
      </c>
      <c r="B76" t="s">
        <v>391</v>
      </c>
    </row>
    <row r="77" spans="1:2" ht="12.75">
      <c r="A77">
        <v>1942</v>
      </c>
      <c r="B77" t="s">
        <v>391</v>
      </c>
    </row>
    <row r="78" spans="1:2" ht="12.75">
      <c r="A78">
        <v>1941</v>
      </c>
      <c r="B78" t="s">
        <v>391</v>
      </c>
    </row>
    <row r="79" spans="1:2" ht="12.75">
      <c r="A79">
        <v>1940</v>
      </c>
      <c r="B79" t="s">
        <v>391</v>
      </c>
    </row>
    <row r="80" spans="1:2" ht="12.75">
      <c r="A80">
        <v>1939</v>
      </c>
      <c r="B80" t="s">
        <v>391</v>
      </c>
    </row>
    <row r="81" spans="1:2" ht="12.75">
      <c r="A81">
        <v>1938</v>
      </c>
      <c r="B81" t="s">
        <v>391</v>
      </c>
    </row>
    <row r="82" spans="1:2" ht="12.75">
      <c r="A82">
        <v>1937</v>
      </c>
      <c r="B82" t="s">
        <v>391</v>
      </c>
    </row>
    <row r="83" spans="1:2" ht="12.75">
      <c r="A83">
        <v>1936</v>
      </c>
      <c r="B83" t="s">
        <v>391</v>
      </c>
    </row>
    <row r="84" spans="1:2" ht="12.75">
      <c r="A84">
        <v>1935</v>
      </c>
      <c r="B84" t="s">
        <v>391</v>
      </c>
    </row>
    <row r="85" spans="1:2" ht="12.75">
      <c r="A85">
        <v>1934</v>
      </c>
      <c r="B85" t="s">
        <v>391</v>
      </c>
    </row>
    <row r="86" spans="1:2" ht="12.75">
      <c r="A86">
        <v>1933</v>
      </c>
      <c r="B86" t="s">
        <v>391</v>
      </c>
    </row>
    <row r="87" spans="1:2" ht="12.75">
      <c r="A87">
        <v>1932</v>
      </c>
      <c r="B87" t="s">
        <v>391</v>
      </c>
    </row>
    <row r="88" spans="1:2" ht="12.75">
      <c r="A88">
        <v>1931</v>
      </c>
      <c r="B88" t="s">
        <v>391</v>
      </c>
    </row>
    <row r="89" spans="1:2" ht="12.75">
      <c r="A89">
        <v>1930</v>
      </c>
      <c r="B89" t="s">
        <v>391</v>
      </c>
    </row>
    <row r="90" spans="1:2" ht="12.75">
      <c r="A90">
        <v>1929</v>
      </c>
      <c r="B90" t="s">
        <v>391</v>
      </c>
    </row>
    <row r="91" spans="1:2" ht="12.75">
      <c r="A91">
        <v>1928</v>
      </c>
      <c r="B91" t="s">
        <v>391</v>
      </c>
    </row>
    <row r="92" spans="1:2" ht="12.75">
      <c r="A92">
        <v>1927</v>
      </c>
      <c r="B92" t="s">
        <v>391</v>
      </c>
    </row>
    <row r="93" spans="1:2" ht="12.75">
      <c r="A93">
        <v>1926</v>
      </c>
      <c r="B93" t="s">
        <v>391</v>
      </c>
    </row>
    <row r="94" spans="1:2" ht="12.75">
      <c r="A94">
        <v>1925</v>
      </c>
      <c r="B94" t="s">
        <v>391</v>
      </c>
    </row>
    <row r="95" spans="1:2" ht="12.75">
      <c r="A95">
        <v>1924</v>
      </c>
      <c r="B95" t="s">
        <v>391</v>
      </c>
    </row>
    <row r="96" spans="1:2" ht="12.75">
      <c r="A96">
        <v>1923</v>
      </c>
      <c r="B96" t="s">
        <v>391</v>
      </c>
    </row>
    <row r="97" spans="1:2" ht="12.75">
      <c r="A97">
        <v>1922</v>
      </c>
      <c r="B97" t="s">
        <v>391</v>
      </c>
    </row>
    <row r="98" spans="1:2" ht="12.75">
      <c r="A98">
        <v>1921</v>
      </c>
      <c r="B98" t="s">
        <v>391</v>
      </c>
    </row>
    <row r="99" spans="1:2" ht="12.75">
      <c r="A99">
        <v>1920</v>
      </c>
      <c r="B99" t="s">
        <v>391</v>
      </c>
    </row>
    <row r="100" spans="1:2" ht="12.75">
      <c r="A100">
        <v>1919</v>
      </c>
      <c r="B100" t="s">
        <v>391</v>
      </c>
    </row>
    <row r="101" spans="1:2" ht="12.75">
      <c r="A101">
        <v>1918</v>
      </c>
      <c r="B101" t="s">
        <v>391</v>
      </c>
    </row>
    <row r="102" spans="1:2" ht="12.75">
      <c r="A102">
        <v>1917</v>
      </c>
      <c r="B102" t="s">
        <v>391</v>
      </c>
    </row>
    <row r="103" spans="1:2" ht="12.75">
      <c r="A103">
        <v>1916</v>
      </c>
      <c r="B103" t="s">
        <v>391</v>
      </c>
    </row>
    <row r="104" spans="1:2" ht="12.75">
      <c r="A104">
        <v>1915</v>
      </c>
      <c r="B104" t="s">
        <v>391</v>
      </c>
    </row>
    <row r="105" spans="1:2" ht="12.75">
      <c r="A105">
        <v>1914</v>
      </c>
      <c r="B105" t="s">
        <v>391</v>
      </c>
    </row>
    <row r="106" spans="1:2" ht="12.75">
      <c r="A106">
        <v>1913</v>
      </c>
      <c r="B106" t="s">
        <v>391</v>
      </c>
    </row>
    <row r="107" spans="1:2" ht="12.75">
      <c r="A107">
        <v>1912</v>
      </c>
      <c r="B107" t="s">
        <v>391</v>
      </c>
    </row>
    <row r="108" spans="1:2" ht="12.75">
      <c r="A108">
        <v>1911</v>
      </c>
      <c r="B108" t="s">
        <v>391</v>
      </c>
    </row>
    <row r="109" spans="1:2" ht="12.75">
      <c r="A109">
        <v>1910</v>
      </c>
      <c r="B109" t="s">
        <v>391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workbookViewId="0" topLeftCell="A1">
      <selection activeCell="B8" sqref="B8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65" t="s">
        <v>392</v>
      </c>
      <c r="B1" s="65"/>
    </row>
    <row r="2" spans="1:2" ht="12.75">
      <c r="A2" s="66">
        <v>1</v>
      </c>
      <c r="B2" s="67">
        <v>30</v>
      </c>
    </row>
    <row r="3" spans="1:2" ht="12.75">
      <c r="A3" s="66">
        <v>2</v>
      </c>
      <c r="B3" s="67">
        <v>25</v>
      </c>
    </row>
    <row r="4" spans="1:2" ht="12.75">
      <c r="A4" s="66">
        <v>3</v>
      </c>
      <c r="B4" s="67">
        <v>21</v>
      </c>
    </row>
    <row r="5" spans="1:2" ht="12.75">
      <c r="A5" s="66">
        <v>4</v>
      </c>
      <c r="B5" s="67">
        <v>18</v>
      </c>
    </row>
    <row r="6" spans="1:2" ht="12.75">
      <c r="A6" s="66">
        <v>5</v>
      </c>
      <c r="B6" s="67">
        <v>16</v>
      </c>
    </row>
    <row r="7" spans="1:2" ht="12.75">
      <c r="A7" s="66">
        <v>6</v>
      </c>
      <c r="B7" s="67">
        <v>15</v>
      </c>
    </row>
    <row r="8" spans="1:2" ht="12.75">
      <c r="A8" s="66">
        <v>7</v>
      </c>
      <c r="B8" s="67">
        <v>14</v>
      </c>
    </row>
    <row r="9" spans="1:2" ht="12.75">
      <c r="A9" s="66">
        <v>8</v>
      </c>
      <c r="B9" s="67">
        <v>13</v>
      </c>
    </row>
    <row r="10" spans="1:2" ht="12.75">
      <c r="A10" s="66">
        <v>9</v>
      </c>
      <c r="B10" s="67">
        <v>12</v>
      </c>
    </row>
    <row r="11" spans="1:2" ht="12.75">
      <c r="A11" s="66">
        <v>10</v>
      </c>
      <c r="B11" s="67">
        <v>11</v>
      </c>
    </row>
    <row r="12" spans="1:2" ht="12.75">
      <c r="A12" s="66">
        <v>11</v>
      </c>
      <c r="B12" s="67">
        <v>10</v>
      </c>
    </row>
    <row r="13" spans="1:2" ht="12.75">
      <c r="A13" s="66">
        <v>12</v>
      </c>
      <c r="B13" s="67">
        <v>9</v>
      </c>
    </row>
    <row r="14" spans="1:2" ht="12.75">
      <c r="A14" s="66">
        <v>13</v>
      </c>
      <c r="B14" s="67">
        <v>8</v>
      </c>
    </row>
    <row r="15" spans="1:2" ht="12.75">
      <c r="A15" s="66">
        <v>14</v>
      </c>
      <c r="B15" s="67">
        <v>7</v>
      </c>
    </row>
    <row r="16" spans="1:2" ht="12.75">
      <c r="A16" s="66">
        <v>15</v>
      </c>
      <c r="B16" s="67">
        <v>6</v>
      </c>
    </row>
    <row r="17" spans="1:2" ht="12.75">
      <c r="A17" s="66">
        <v>16</v>
      </c>
      <c r="B17" s="67">
        <v>5</v>
      </c>
    </row>
    <row r="18" spans="1:2" ht="12.75">
      <c r="A18" s="66">
        <v>17</v>
      </c>
      <c r="B18" s="67">
        <v>4</v>
      </c>
    </row>
    <row r="19" spans="1:2" ht="12.75">
      <c r="A19" s="66">
        <v>18</v>
      </c>
      <c r="B19" s="67">
        <v>3</v>
      </c>
    </row>
    <row r="20" spans="1:2" ht="12.75">
      <c r="A20" s="66">
        <v>19</v>
      </c>
      <c r="B20" s="67">
        <v>2</v>
      </c>
    </row>
    <row r="21" spans="1:2" ht="12.75">
      <c r="A21" s="66">
        <v>20</v>
      </c>
      <c r="B21" s="67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Normal="90" zoomScaleSheetLayoutView="100" workbookViewId="0" topLeftCell="A1">
      <selection activeCell="F86" sqref="F86"/>
    </sheetView>
  </sheetViews>
  <sheetFormatPr defaultColWidth="12.00390625" defaultRowHeight="12.75"/>
  <cols>
    <col min="1" max="16384" width="11.625" style="0" customWidth="1"/>
  </cols>
  <sheetData>
    <row r="1" spans="1:6" ht="12.75">
      <c r="A1" s="68">
        <v>1.56875</v>
      </c>
      <c r="B1" s="69" t="str">
        <f>TEXT(A1,"[hh]:mm:ss,00")</f>
        <v>37:39:00,00</v>
      </c>
      <c r="C1" s="70" t="str">
        <f>LEFT(B1,5)</f>
        <v>37:39</v>
      </c>
      <c r="D1" s="71">
        <f>ABS(LEFT(C1,2))</f>
        <v>37</v>
      </c>
      <c r="E1" s="71">
        <f>ABS(RIGHT(C1,2))</f>
        <v>39</v>
      </c>
      <c r="F1" s="72">
        <f>TIME(0,D1,E1)</f>
        <v>0.026145833333333333</v>
      </c>
    </row>
    <row r="2" spans="1:6" ht="12.75">
      <c r="A2" s="73">
        <v>1.5895833333333333</v>
      </c>
      <c r="B2" s="69" t="str">
        <f>TEXT(A2,"[hh]:mm:ss,00")</f>
        <v>38:09:00,00</v>
      </c>
      <c r="C2" s="70" t="str">
        <f>LEFT(B2,5)</f>
        <v>38:09</v>
      </c>
      <c r="D2" s="71">
        <f>ABS(LEFT(C2,2))</f>
        <v>38</v>
      </c>
      <c r="E2" s="71">
        <f>ABS(RIGHT(C2,2))</f>
        <v>9</v>
      </c>
      <c r="F2" s="72">
        <f>TIME(0,D2,E2)</f>
        <v>0.026493055555555554</v>
      </c>
    </row>
    <row r="3" spans="1:6" ht="12.75">
      <c r="A3" s="74">
        <v>1.6493055555555556</v>
      </c>
      <c r="B3" s="69" t="str">
        <f>TEXT(A3,"[hh]:mm:ss,00")</f>
        <v>39:35:00,00</v>
      </c>
      <c r="C3" s="70" t="str">
        <f>LEFT(B3,5)</f>
        <v>39:35</v>
      </c>
      <c r="D3" s="71">
        <f>ABS(LEFT(C3,2))</f>
        <v>39</v>
      </c>
      <c r="E3" s="71">
        <f>ABS(RIGHT(C3,2))</f>
        <v>35</v>
      </c>
      <c r="F3" s="72">
        <f>TIME(0,D3,E3)</f>
        <v>0.027488425925925927</v>
      </c>
    </row>
    <row r="4" spans="1:6" ht="12.75">
      <c r="A4" s="75">
        <v>1.6513888888888888</v>
      </c>
      <c r="B4" s="69" t="str">
        <f>TEXT(A4,"[hh]:mm:ss,00")</f>
        <v>39:38:00,00</v>
      </c>
      <c r="C4" s="70" t="str">
        <f>LEFT(B4,5)</f>
        <v>39:38</v>
      </c>
      <c r="D4" s="71">
        <f>ABS(LEFT(C4,2))</f>
        <v>39</v>
      </c>
      <c r="E4" s="71">
        <f>ABS(RIGHT(C4,2))</f>
        <v>38</v>
      </c>
      <c r="F4" s="72">
        <f>TIME(0,D4,E4)</f>
        <v>0.027523148148148147</v>
      </c>
    </row>
    <row r="5" spans="1:6" ht="12.75">
      <c r="A5" s="76">
        <v>1.6548611111111111</v>
      </c>
      <c r="B5" s="69" t="str">
        <f>TEXT(A5,"[hh]:mm:ss,00")</f>
        <v>39:43:00,00</v>
      </c>
      <c r="C5" s="70" t="str">
        <f>LEFT(B5,5)</f>
        <v>39:43</v>
      </c>
      <c r="D5" s="71">
        <f>ABS(LEFT(C5,2))</f>
        <v>39</v>
      </c>
      <c r="E5" s="71">
        <f>ABS(RIGHT(C5,2))</f>
        <v>43</v>
      </c>
      <c r="F5" s="72">
        <f>TIME(0,D5,E5)</f>
        <v>0.02758101851851852</v>
      </c>
    </row>
    <row r="6" spans="1:6" ht="12.75">
      <c r="A6" s="76">
        <v>1.65625</v>
      </c>
      <c r="B6" s="69" t="str">
        <f>TEXT(A6,"[hh]:mm:ss,00")</f>
        <v>39:45:00,00</v>
      </c>
      <c r="C6" s="70" t="str">
        <f>LEFT(B6,5)</f>
        <v>39:45</v>
      </c>
      <c r="D6" s="71">
        <f>ABS(LEFT(C6,2))</f>
        <v>39</v>
      </c>
      <c r="E6" s="71">
        <f>ABS(RIGHT(C6,2))</f>
        <v>45</v>
      </c>
      <c r="F6" s="72">
        <f>TIME(0,D6,E6)</f>
        <v>0.027604166666666666</v>
      </c>
    </row>
    <row r="7" spans="1:6" ht="12.75">
      <c r="A7" s="75">
        <v>1.676388888888889</v>
      </c>
      <c r="B7" s="69" t="str">
        <f>TEXT(A7,"[hh]:mm:ss,00")</f>
        <v>40:14:00,00</v>
      </c>
      <c r="C7" s="70" t="str">
        <f>LEFT(B7,5)</f>
        <v>40:14</v>
      </c>
      <c r="D7" s="71">
        <f>ABS(LEFT(C7,2))</f>
        <v>40</v>
      </c>
      <c r="E7" s="71">
        <f>ABS(RIGHT(C7,2))</f>
        <v>14</v>
      </c>
      <c r="F7" s="72">
        <f>TIME(0,D7,E7)</f>
        <v>0.027939814814814813</v>
      </c>
    </row>
    <row r="8" spans="1:6" ht="12.75">
      <c r="A8" s="76">
        <v>1.707638888888889</v>
      </c>
      <c r="B8" s="69" t="str">
        <f>TEXT(A8,"[hh]:mm:ss,00")</f>
        <v>40:59:00,00</v>
      </c>
      <c r="C8" s="70" t="str">
        <f>LEFT(B8,5)</f>
        <v>40:59</v>
      </c>
      <c r="D8" s="71">
        <f>ABS(LEFT(C8,2))</f>
        <v>40</v>
      </c>
      <c r="E8" s="71">
        <f>ABS(RIGHT(C8,2))</f>
        <v>59</v>
      </c>
      <c r="F8" s="72">
        <f>TIME(0,D8,E8)</f>
        <v>0.028460648148148148</v>
      </c>
    </row>
    <row r="9" spans="1:6" ht="12.75">
      <c r="A9" s="76">
        <v>1.7222222222222223</v>
      </c>
      <c r="B9" s="69" t="str">
        <f>TEXT(A9,"[hh]:mm:ss,00")</f>
        <v>41:20:00,00</v>
      </c>
      <c r="C9" s="70" t="str">
        <f>LEFT(B9,5)</f>
        <v>41:20</v>
      </c>
      <c r="D9" s="71">
        <f>ABS(LEFT(C9,2))</f>
        <v>41</v>
      </c>
      <c r="E9" s="71">
        <f>ABS(RIGHT(C9,2))</f>
        <v>20</v>
      </c>
      <c r="F9" s="72">
        <f>TIME(0,D9,E9)</f>
        <v>0.028703703703703703</v>
      </c>
    </row>
    <row r="10" spans="1:6" ht="12.75">
      <c r="A10" s="75">
        <v>1.7347222222222223</v>
      </c>
      <c r="B10" s="69" t="str">
        <f>TEXT(A10,"[hh]:mm:ss,00")</f>
        <v>41:38:00,00</v>
      </c>
      <c r="C10" s="70" t="str">
        <f>LEFT(B10,5)</f>
        <v>41:38</v>
      </c>
      <c r="D10" s="71">
        <f>ABS(LEFT(C10,2))</f>
        <v>41</v>
      </c>
      <c r="E10" s="71">
        <f>ABS(RIGHT(C10,2))</f>
        <v>38</v>
      </c>
      <c r="F10" s="72">
        <f>TIME(0,D10,E10)</f>
        <v>0.028912037037037038</v>
      </c>
    </row>
    <row r="11" spans="1:6" ht="12.75">
      <c r="A11" s="75">
        <v>1.7569444444444444</v>
      </c>
      <c r="B11" s="69" t="str">
        <f>TEXT(A11,"[hh]:mm:ss,00")</f>
        <v>42:10:00,00</v>
      </c>
      <c r="C11" s="70" t="str">
        <f>LEFT(B11,5)</f>
        <v>42:10</v>
      </c>
      <c r="D11" s="71">
        <f>ABS(LEFT(C11,2))</f>
        <v>42</v>
      </c>
      <c r="E11" s="71">
        <f>ABS(RIGHT(C11,2))</f>
        <v>10</v>
      </c>
      <c r="F11" s="72">
        <f>TIME(0,D11,E11)</f>
        <v>0.029282407407407406</v>
      </c>
    </row>
    <row r="12" spans="1:6" ht="12.75">
      <c r="A12" s="75">
        <v>1.7743055555555556</v>
      </c>
      <c r="B12" s="69" t="str">
        <f>TEXT(A12,"[hh]:mm:ss,00")</f>
        <v>42:35:00,00</v>
      </c>
      <c r="C12" s="70" t="str">
        <f>LEFT(B12,5)</f>
        <v>42:35</v>
      </c>
      <c r="D12" s="71">
        <f>ABS(LEFT(C12,2))</f>
        <v>42</v>
      </c>
      <c r="E12" s="71">
        <f>ABS(RIGHT(C12,2))</f>
        <v>35</v>
      </c>
      <c r="F12" s="72">
        <f>TIME(0,D12,E12)</f>
        <v>0.02957175925925926</v>
      </c>
    </row>
    <row r="13" spans="1:6" ht="12.75">
      <c r="A13" s="76">
        <v>1.7770833333333333</v>
      </c>
      <c r="B13" s="69" t="str">
        <f>TEXT(A13,"[hh]:mm:ss,00")</f>
        <v>42:39:00,00</v>
      </c>
      <c r="C13" s="70" t="str">
        <f>LEFT(B13,5)</f>
        <v>42:39</v>
      </c>
      <c r="D13" s="71">
        <f>ABS(LEFT(C13,2))</f>
        <v>42</v>
      </c>
      <c r="E13" s="71">
        <f>ABS(RIGHT(C13,2))</f>
        <v>39</v>
      </c>
      <c r="F13" s="72">
        <f>TIME(0,D13,E13)</f>
        <v>0.029618055555555557</v>
      </c>
    </row>
    <row r="14" spans="1:6" ht="12.75">
      <c r="A14" s="76">
        <v>1.7826388888888889</v>
      </c>
      <c r="B14" s="69" t="str">
        <f>TEXT(A14,"[hh]:mm:ss,00")</f>
        <v>42:47:00,00</v>
      </c>
      <c r="C14" s="70" t="str">
        <f>LEFT(B14,5)</f>
        <v>42:47</v>
      </c>
      <c r="D14" s="71">
        <f>ABS(LEFT(C14,2))</f>
        <v>42</v>
      </c>
      <c r="E14" s="71">
        <f>ABS(RIGHT(C14,2))</f>
        <v>47</v>
      </c>
      <c r="F14" s="72">
        <f>TIME(0,D14,E14)</f>
        <v>0.02971064814814815</v>
      </c>
    </row>
    <row r="15" spans="1:6" ht="12.75">
      <c r="A15" s="76">
        <v>1.8020833333333333</v>
      </c>
      <c r="B15" s="69" t="str">
        <f>TEXT(A15,"[hh]:mm:ss,00")</f>
        <v>43:15:00,00</v>
      </c>
      <c r="C15" s="70" t="str">
        <f>LEFT(B15,5)</f>
        <v>43:15</v>
      </c>
      <c r="D15" s="71">
        <f>ABS(LEFT(C15,2))</f>
        <v>43</v>
      </c>
      <c r="E15" s="71">
        <f>ABS(RIGHT(C15,2))</f>
        <v>15</v>
      </c>
      <c r="F15" s="72">
        <f>TIME(0,D15,E15)</f>
        <v>0.030034722222222223</v>
      </c>
    </row>
    <row r="16" spans="1:6" ht="12.75">
      <c r="A16" s="76">
        <v>1.8090277777777777</v>
      </c>
      <c r="B16" s="69" t="str">
        <f>TEXT(A16,"[hh]:mm:ss,00")</f>
        <v>43:25:00,00</v>
      </c>
      <c r="C16" s="70" t="str">
        <f>LEFT(B16,5)</f>
        <v>43:25</v>
      </c>
      <c r="D16" s="71">
        <f>ABS(LEFT(C16,2))</f>
        <v>43</v>
      </c>
      <c r="E16" s="71">
        <f>ABS(RIGHT(C16,2))</f>
        <v>25</v>
      </c>
      <c r="F16" s="72">
        <f>TIME(0,D16,E16)</f>
        <v>0.030150462962962962</v>
      </c>
    </row>
    <row r="17" spans="1:6" ht="12.75">
      <c r="A17" s="76">
        <v>1.8243055555555556</v>
      </c>
      <c r="B17" s="69" t="str">
        <f>TEXT(A17,"[hh]:mm:ss,00")</f>
        <v>43:47:00,00</v>
      </c>
      <c r="C17" s="70" t="str">
        <f>LEFT(B17,5)</f>
        <v>43:47</v>
      </c>
      <c r="D17" s="71">
        <f>ABS(LEFT(C17,2))</f>
        <v>43</v>
      </c>
      <c r="E17" s="71">
        <f>ABS(RIGHT(C17,2))</f>
        <v>47</v>
      </c>
      <c r="F17" s="72">
        <f>TIME(0,D17,E17)</f>
        <v>0.03040509259259259</v>
      </c>
    </row>
    <row r="18" spans="1:6" ht="12.75">
      <c r="A18" s="75">
        <v>1.83125</v>
      </c>
      <c r="B18" s="69" t="str">
        <f>TEXT(A18,"[hh]:mm:ss,00")</f>
        <v>43:57:00,00</v>
      </c>
      <c r="C18" s="70" t="str">
        <f>LEFT(B18,5)</f>
        <v>43:57</v>
      </c>
      <c r="D18" s="71">
        <f>ABS(LEFT(C18,2))</f>
        <v>43</v>
      </c>
      <c r="E18" s="71">
        <f>ABS(RIGHT(C18,2))</f>
        <v>57</v>
      </c>
      <c r="F18" s="72">
        <f>TIME(0,D18,E18)</f>
        <v>0.030520833333333334</v>
      </c>
    </row>
    <row r="19" spans="1:6" ht="12.75">
      <c r="A19" s="75">
        <v>1.8340277777777778</v>
      </c>
      <c r="B19" s="69" t="str">
        <f>TEXT(A19,"[hh]:mm:ss,00")</f>
        <v>44:01:00,00</v>
      </c>
      <c r="C19" s="70" t="str">
        <f>LEFT(B19,5)</f>
        <v>44:01</v>
      </c>
      <c r="D19" s="71">
        <f>ABS(LEFT(C19,2))</f>
        <v>44</v>
      </c>
      <c r="E19" s="71">
        <f>ABS(RIGHT(C19,2))</f>
        <v>1</v>
      </c>
      <c r="F19" s="72">
        <f>TIME(0,D19,E19)</f>
        <v>0.030567129629629628</v>
      </c>
    </row>
    <row r="20" spans="1:6" ht="12.75">
      <c r="A20" s="75">
        <v>1.8409722222222222</v>
      </c>
      <c r="B20" s="69" t="str">
        <f>TEXT(A20,"[hh]:mm:ss,00")</f>
        <v>44:11:00,00</v>
      </c>
      <c r="C20" s="70" t="str">
        <f>LEFT(B20,5)</f>
        <v>44:11</v>
      </c>
      <c r="D20" s="71">
        <f>ABS(LEFT(C20,2))</f>
        <v>44</v>
      </c>
      <c r="E20" s="71">
        <f>ABS(RIGHT(C20,2))</f>
        <v>11</v>
      </c>
      <c r="F20" s="72">
        <f>TIME(0,D20,E20)</f>
        <v>0.03068287037037037</v>
      </c>
    </row>
    <row r="21" spans="1:6" ht="12.75">
      <c r="A21" s="75">
        <v>1.854861111111111</v>
      </c>
      <c r="B21" s="69" t="str">
        <f>TEXT(A21,"[hh]:mm:ss,00")</f>
        <v>44:31:00,00</v>
      </c>
      <c r="C21" s="70" t="str">
        <f>LEFT(B21,5)</f>
        <v>44:31</v>
      </c>
      <c r="D21" s="71">
        <f>ABS(LEFT(C21,2))</f>
        <v>44</v>
      </c>
      <c r="E21" s="71">
        <f>ABS(RIGHT(C21,2))</f>
        <v>31</v>
      </c>
      <c r="F21" s="72">
        <f>TIME(0,D21,E21)</f>
        <v>0.030914351851851853</v>
      </c>
    </row>
    <row r="22" spans="1:6" ht="12.75">
      <c r="A22" s="76">
        <v>1.8555555555555556</v>
      </c>
      <c r="B22" s="69" t="str">
        <f>TEXT(A22,"[hh]:mm:ss,00")</f>
        <v>44:32:00,00</v>
      </c>
      <c r="C22" s="70" t="str">
        <f>LEFT(B22,5)</f>
        <v>44:32</v>
      </c>
      <c r="D22" s="71">
        <f>ABS(LEFT(C22,2))</f>
        <v>44</v>
      </c>
      <c r="E22" s="71">
        <f>ABS(RIGHT(C22,2))</f>
        <v>32</v>
      </c>
      <c r="F22" s="72">
        <f>TIME(0,D22,E22)</f>
        <v>0.030925925925925926</v>
      </c>
    </row>
    <row r="23" spans="1:6" ht="12.75">
      <c r="A23" s="75">
        <v>1.8590277777777777</v>
      </c>
      <c r="B23" s="69" t="str">
        <f>TEXT(A23,"[hh]:mm:ss,00")</f>
        <v>44:37:00,00</v>
      </c>
      <c r="C23" s="70" t="str">
        <f>LEFT(B23,5)</f>
        <v>44:37</v>
      </c>
      <c r="D23" s="71">
        <f>ABS(LEFT(C23,2))</f>
        <v>44</v>
      </c>
      <c r="E23" s="71">
        <f>ABS(RIGHT(C23,2))</f>
        <v>37</v>
      </c>
      <c r="F23" s="72">
        <f>TIME(0,D23,E23)</f>
        <v>0.030983796296296297</v>
      </c>
    </row>
    <row r="24" spans="1:6" ht="12.75">
      <c r="A24" s="76">
        <v>1.836111111111111</v>
      </c>
      <c r="B24" s="69" t="str">
        <f>TEXT(A24,"[hh]:mm:ss,00")</f>
        <v>44:04:00,00</v>
      </c>
      <c r="C24" s="70" t="str">
        <f>LEFT(B24,5)</f>
        <v>44:04</v>
      </c>
      <c r="D24" s="71">
        <f>ABS(LEFT(C24,2))</f>
        <v>44</v>
      </c>
      <c r="E24" s="71">
        <f>ABS(RIGHT(C24,2))</f>
        <v>4</v>
      </c>
      <c r="F24" s="72">
        <f>TIME(0,D24,E24)</f>
        <v>0.030601851851851852</v>
      </c>
    </row>
    <row r="25" spans="1:6" ht="12.75">
      <c r="A25" s="76">
        <v>1.8631944444444444</v>
      </c>
      <c r="B25" s="69" t="str">
        <f>TEXT(A25,"[hh]:mm:ss,00")</f>
        <v>44:43:00,00</v>
      </c>
      <c r="C25" s="70" t="str">
        <f>LEFT(B25,5)</f>
        <v>44:43</v>
      </c>
      <c r="D25" s="71">
        <f>ABS(LEFT(C25,2))</f>
        <v>44</v>
      </c>
      <c r="E25" s="71">
        <f>ABS(RIGHT(C25,2))</f>
        <v>43</v>
      </c>
      <c r="F25" s="72">
        <f>TIME(0,D25,E25)</f>
        <v>0.031053240740740742</v>
      </c>
    </row>
    <row r="26" spans="1:6" ht="12.75">
      <c r="A26" s="77">
        <v>1.86875</v>
      </c>
      <c r="B26" s="69" t="str">
        <f>TEXT(A26,"[hh]:mm:ss,00")</f>
        <v>44:51:00,00</v>
      </c>
      <c r="C26" s="70" t="str">
        <f>LEFT(B26,5)</f>
        <v>44:51</v>
      </c>
      <c r="D26" s="71">
        <f>ABS(LEFT(C26,2))</f>
        <v>44</v>
      </c>
      <c r="E26" s="71">
        <f>ABS(RIGHT(C26,2))</f>
        <v>51</v>
      </c>
      <c r="F26" s="72">
        <f>TIME(0,D26,E26)</f>
        <v>0.031145833333333334</v>
      </c>
    </row>
    <row r="27" spans="1:6" ht="12.75">
      <c r="A27" s="78">
        <v>1.8791666666666667</v>
      </c>
      <c r="B27" s="69" t="str">
        <f>TEXT(A27,"[hh]:mm:ss,00")</f>
        <v>45:06:00,00</v>
      </c>
      <c r="C27" s="70" t="str">
        <f>LEFT(B27,5)</f>
        <v>45:06</v>
      </c>
      <c r="D27" s="71">
        <f>ABS(LEFT(C27,2))</f>
        <v>45</v>
      </c>
      <c r="E27" s="71">
        <f>ABS(RIGHT(C27,2))</f>
        <v>6</v>
      </c>
      <c r="F27" s="72">
        <f>TIME(0,D27,E27)</f>
        <v>0.03131944444444444</v>
      </c>
    </row>
    <row r="28" spans="1:6" ht="12.75">
      <c r="A28" s="75">
        <v>1.8840277777777779</v>
      </c>
      <c r="B28" s="69" t="str">
        <f>TEXT(A28,"[hh]:mm:ss,00")</f>
        <v>45:13:00,00</v>
      </c>
      <c r="C28" s="70" t="str">
        <f>LEFT(B28,5)</f>
        <v>45:13</v>
      </c>
      <c r="D28" s="71">
        <f>ABS(LEFT(C28,2))</f>
        <v>45</v>
      </c>
      <c r="E28" s="71">
        <f>ABS(RIGHT(C28,2))</f>
        <v>13</v>
      </c>
      <c r="F28" s="72">
        <f>TIME(0,D28,E28)</f>
        <v>0.03140046296296296</v>
      </c>
    </row>
    <row r="29" spans="1:6" ht="12.75">
      <c r="A29" s="75">
        <v>1.886111111111111</v>
      </c>
      <c r="B29" s="69" t="str">
        <f>TEXT(A29,"[hh]:mm:ss,00")</f>
        <v>45:16:00,00</v>
      </c>
      <c r="C29" s="70" t="str">
        <f>LEFT(B29,5)</f>
        <v>45:16</v>
      </c>
      <c r="D29" s="71">
        <f>ABS(LEFT(C29,2))</f>
        <v>45</v>
      </c>
      <c r="E29" s="71">
        <f>ABS(RIGHT(C29,2))</f>
        <v>16</v>
      </c>
      <c r="F29" s="72">
        <f>TIME(0,D29,E29)</f>
        <v>0.031435185185185184</v>
      </c>
    </row>
    <row r="30" spans="1:6" ht="12.75">
      <c r="A30" s="79">
        <v>1.8875</v>
      </c>
      <c r="B30" s="69" t="str">
        <f>TEXT(A30,"[hh]:mm:ss,00")</f>
        <v>45:18:00,00</v>
      </c>
      <c r="C30" s="70" t="str">
        <f>LEFT(B30,5)</f>
        <v>45:18</v>
      </c>
      <c r="D30" s="71">
        <f>ABS(LEFT(C30,2))</f>
        <v>45</v>
      </c>
      <c r="E30" s="71">
        <f>ABS(RIGHT(C30,2))</f>
        <v>18</v>
      </c>
      <c r="F30" s="72">
        <f>TIME(0,D30,E30)</f>
        <v>0.03145833333333333</v>
      </c>
    </row>
    <row r="31" spans="1:6" ht="12.75">
      <c r="A31" s="80">
        <v>1.8916666666666666</v>
      </c>
      <c r="B31" s="69" t="str">
        <f>TEXT(A31,"[hh]:mm:ss,00")</f>
        <v>45:24:00,00</v>
      </c>
      <c r="C31" s="70" t="str">
        <f>LEFT(B31,5)</f>
        <v>45:24</v>
      </c>
      <c r="D31" s="71">
        <f>ABS(LEFT(C31,2))</f>
        <v>45</v>
      </c>
      <c r="E31" s="71">
        <f>ABS(RIGHT(C31,2))</f>
        <v>24</v>
      </c>
      <c r="F31" s="72">
        <f>TIME(0,D31,E31)</f>
        <v>0.03152777777777778</v>
      </c>
    </row>
    <row r="32" spans="1:6" ht="12.75">
      <c r="A32" s="81">
        <v>1.9013888888888888</v>
      </c>
      <c r="B32" s="69" t="str">
        <f>TEXT(A32,"[hh]:mm:ss,00")</f>
        <v>45:38:00,00</v>
      </c>
      <c r="C32" s="70" t="str">
        <f>LEFT(B32,5)</f>
        <v>45:38</v>
      </c>
      <c r="D32" s="71">
        <f>ABS(LEFT(C32,2))</f>
        <v>45</v>
      </c>
      <c r="E32" s="71">
        <f>ABS(RIGHT(C32,2))</f>
        <v>38</v>
      </c>
      <c r="F32" s="72">
        <f>TIME(0,D32,E32)</f>
        <v>0.031689814814814816</v>
      </c>
    </row>
    <row r="33" spans="1:6" ht="12.75">
      <c r="A33" s="82">
        <v>1.9118055555555555</v>
      </c>
      <c r="B33" s="69" t="str">
        <f>TEXT(A33,"[hh]:mm:ss,00")</f>
        <v>45:53:00,00</v>
      </c>
      <c r="C33" s="70" t="str">
        <f>LEFT(B33,5)</f>
        <v>45:53</v>
      </c>
      <c r="D33" s="71">
        <f>ABS(LEFT(C33,2))</f>
        <v>45</v>
      </c>
      <c r="E33" s="71">
        <f>ABS(RIGHT(C33,2))</f>
        <v>53</v>
      </c>
      <c r="F33" s="72">
        <f>TIME(0,D33,E33)</f>
        <v>0.03186342592592593</v>
      </c>
    </row>
    <row r="34" spans="1:6" ht="12.75">
      <c r="A34" s="83">
        <v>1.9194444444444445</v>
      </c>
      <c r="B34" s="69" t="str">
        <f>TEXT(A34,"[hh]:mm:ss,00")</f>
        <v>46:04:00,00</v>
      </c>
      <c r="C34" s="70" t="str">
        <f>LEFT(B34,5)</f>
        <v>46:04</v>
      </c>
      <c r="D34" s="71">
        <f>ABS(LEFT(C34,2))</f>
        <v>46</v>
      </c>
      <c r="E34" s="71">
        <f>ABS(RIGHT(C34,2))</f>
        <v>4</v>
      </c>
      <c r="F34" s="72">
        <f>TIME(0,D34,E34)</f>
        <v>0.03199074074074074</v>
      </c>
    </row>
    <row r="35" spans="1:6" ht="12.75">
      <c r="A35" s="82">
        <v>1.9333333333333333</v>
      </c>
      <c r="B35" s="69" t="str">
        <f>TEXT(A35,"[hh]:mm:ss,00")</f>
        <v>46:24:00,00</v>
      </c>
      <c r="C35" s="70" t="str">
        <f>LEFT(B35,5)</f>
        <v>46:24</v>
      </c>
      <c r="D35" s="71">
        <f>ABS(LEFT(C35,2))</f>
        <v>46</v>
      </c>
      <c r="E35" s="71">
        <f>ABS(RIGHT(C35,2))</f>
        <v>24</v>
      </c>
      <c r="F35" s="72">
        <f>TIME(0,D35,E35)</f>
        <v>0.03222222222222222</v>
      </c>
    </row>
    <row r="36" spans="1:6" ht="12.75">
      <c r="A36" s="79">
        <v>1.9430555555555555</v>
      </c>
      <c r="B36" s="69" t="str">
        <f>TEXT(A36,"[hh]:mm:ss,00")</f>
        <v>46:38:00,00</v>
      </c>
      <c r="C36" s="70" t="str">
        <f>LEFT(B36,5)</f>
        <v>46:38</v>
      </c>
      <c r="D36" s="71">
        <f>ABS(LEFT(C36,2))</f>
        <v>46</v>
      </c>
      <c r="E36" s="71">
        <f>ABS(RIGHT(C36,2))</f>
        <v>38</v>
      </c>
      <c r="F36" s="72">
        <f>TIME(0,D36,E36)</f>
        <v>0.03238425925925926</v>
      </c>
    </row>
    <row r="37" spans="1:6" ht="12.75">
      <c r="A37" s="81">
        <v>1.9631944444444445</v>
      </c>
      <c r="B37" s="69" t="str">
        <f>TEXT(A37,"[hh]:mm:ss,00")</f>
        <v>47:07:00,00</v>
      </c>
      <c r="C37" s="70" t="str">
        <f>LEFT(B37,5)</f>
        <v>47:07</v>
      </c>
      <c r="D37" s="71">
        <f>ABS(LEFT(C37,2))</f>
        <v>47</v>
      </c>
      <c r="E37" s="71">
        <f>ABS(RIGHT(C37,2))</f>
        <v>7</v>
      </c>
      <c r="F37" s="72">
        <f>TIME(0,D37,E37)</f>
        <v>0.032719907407407406</v>
      </c>
    </row>
    <row r="38" spans="1:6" ht="12.75">
      <c r="A38" s="79">
        <v>1.9784722222222222</v>
      </c>
      <c r="B38" s="69" t="str">
        <f>TEXT(A38,"[hh]:mm:ss,00")</f>
        <v>47:29:00,00</v>
      </c>
      <c r="C38" s="70" t="str">
        <f>LEFT(B38,5)</f>
        <v>47:29</v>
      </c>
      <c r="D38" s="71">
        <f>ABS(LEFT(C38,2))</f>
        <v>47</v>
      </c>
      <c r="E38" s="71">
        <f>ABS(RIGHT(C38,2))</f>
        <v>29</v>
      </c>
      <c r="F38" s="72">
        <f>TIME(0,D38,E38)</f>
        <v>0.03297453703703704</v>
      </c>
    </row>
    <row r="39" spans="1:6" ht="12.75">
      <c r="A39" s="82">
        <v>1.9854166666666666</v>
      </c>
      <c r="B39" s="69" t="str">
        <f>TEXT(A39,"[hh]:mm:ss,00")</f>
        <v>47:39:00,00</v>
      </c>
      <c r="C39" s="70" t="str">
        <f>LEFT(B39,5)</f>
        <v>47:39</v>
      </c>
      <c r="D39" s="71">
        <f>ABS(LEFT(C39,2))</f>
        <v>47</v>
      </c>
      <c r="E39" s="71">
        <f>ABS(RIGHT(C39,2))</f>
        <v>39</v>
      </c>
      <c r="F39" s="72">
        <f>TIME(0,D39,E39)</f>
        <v>0.03309027777777778</v>
      </c>
    </row>
    <row r="40" spans="1:6" ht="12.75">
      <c r="A40" s="82">
        <v>1.9965277777777777</v>
      </c>
      <c r="B40" s="69" t="str">
        <f>TEXT(A40,"[hh]:mm:ss,00")</f>
        <v>47:55:00,00</v>
      </c>
      <c r="C40" s="70" t="str">
        <f>LEFT(B40,5)</f>
        <v>47:55</v>
      </c>
      <c r="D40" s="71">
        <f>ABS(LEFT(C40,2))</f>
        <v>47</v>
      </c>
      <c r="E40" s="71">
        <f>ABS(RIGHT(C40,2))</f>
        <v>55</v>
      </c>
      <c r="F40" s="72">
        <f>TIME(0,D40,E40)</f>
        <v>0.033275462962962965</v>
      </c>
    </row>
    <row r="41" spans="1:6" ht="12.75">
      <c r="A41" s="82">
        <v>2.0104166666666665</v>
      </c>
      <c r="B41" s="69" t="str">
        <f>TEXT(A41,"[hh]:mm:ss,00")</f>
        <v>48:15:00,00</v>
      </c>
      <c r="C41" s="70" t="str">
        <f>LEFT(B41,5)</f>
        <v>48:15</v>
      </c>
      <c r="D41" s="71">
        <f>ABS(LEFT(C41,2))</f>
        <v>48</v>
      </c>
      <c r="E41" s="71">
        <f>ABS(RIGHT(C41,2))</f>
        <v>15</v>
      </c>
      <c r="F41" s="72">
        <f>TIME(0,D41,E41)</f>
        <v>0.03350694444444444</v>
      </c>
    </row>
    <row r="42" spans="1:6" ht="12.75">
      <c r="A42" s="82">
        <v>2.0118055555555556</v>
      </c>
      <c r="B42" s="69" t="str">
        <f>TEXT(A42,"[hh]:mm:ss,00")</f>
        <v>48:17:00,00</v>
      </c>
      <c r="C42" s="70" t="str">
        <f>LEFT(B42,5)</f>
        <v>48:17</v>
      </c>
      <c r="D42" s="71">
        <f>ABS(LEFT(C42,2))</f>
        <v>48</v>
      </c>
      <c r="E42" s="71">
        <f>ABS(RIGHT(C42,2))</f>
        <v>17</v>
      </c>
      <c r="F42" s="72">
        <f>TIME(0,D42,E42)</f>
        <v>0.03353009259259259</v>
      </c>
    </row>
    <row r="43" spans="1:6" ht="12.75">
      <c r="A43" s="82">
        <v>2.0305555555555554</v>
      </c>
      <c r="B43" s="69" t="str">
        <f>TEXT(A43,"[hh]:mm:ss,00")</f>
        <v>48:44:00,00</v>
      </c>
      <c r="C43" s="70" t="str">
        <f>LEFT(B43,5)</f>
        <v>48:44</v>
      </c>
      <c r="D43" s="71">
        <f>ABS(LEFT(C43,2))</f>
        <v>48</v>
      </c>
      <c r="E43" s="71">
        <f>ABS(RIGHT(C43,2))</f>
        <v>44</v>
      </c>
      <c r="F43" s="72">
        <f>TIME(0,D43,E43)</f>
        <v>0.03384259259259259</v>
      </c>
    </row>
    <row r="44" spans="1:6" ht="12.75">
      <c r="A44" s="82">
        <v>2.035416666666667</v>
      </c>
      <c r="B44" s="69" t="str">
        <f>TEXT(A44,"[hh]:mm:ss,00")</f>
        <v>48:51:00,00</v>
      </c>
      <c r="C44" s="70" t="str">
        <f>LEFT(B44,5)</f>
        <v>48:51</v>
      </c>
      <c r="D44" s="71">
        <f>ABS(LEFT(C44,2))</f>
        <v>48</v>
      </c>
      <c r="E44" s="71">
        <f>ABS(RIGHT(C44,2))</f>
        <v>51</v>
      </c>
      <c r="F44" s="72">
        <f>TIME(0,D44,E44)</f>
        <v>0.03392361111111111</v>
      </c>
    </row>
    <row r="45" spans="1:6" ht="12.75">
      <c r="A45" s="80">
        <v>2.045138888888889</v>
      </c>
      <c r="B45" s="69" t="str">
        <f>TEXT(A45,"[hh]:mm:ss,00")</f>
        <v>49:05:00,00</v>
      </c>
      <c r="C45" s="70" t="str">
        <f>LEFT(B45,5)</f>
        <v>49:05</v>
      </c>
      <c r="D45" s="71">
        <f>ABS(LEFT(C45,2))</f>
        <v>49</v>
      </c>
      <c r="E45" s="71">
        <f>ABS(RIGHT(C45,2))</f>
        <v>5</v>
      </c>
      <c r="F45" s="72">
        <f>TIME(0,D45,E45)</f>
        <v>0.03408564814814815</v>
      </c>
    </row>
    <row r="46" spans="1:6" ht="12.75">
      <c r="A46" s="79">
        <v>2.05</v>
      </c>
      <c r="B46" s="69" t="str">
        <f>TEXT(A46,"[hh]:mm:ss,00")</f>
        <v>49:12:00,00</v>
      </c>
      <c r="C46" s="70" t="str">
        <f>LEFT(B46,5)</f>
        <v>49:12</v>
      </c>
      <c r="D46" s="71">
        <f>ABS(LEFT(C46,2))</f>
        <v>49</v>
      </c>
      <c r="E46" s="71">
        <f>ABS(RIGHT(C46,2))</f>
        <v>12</v>
      </c>
      <c r="F46" s="72">
        <f>TIME(0,D46,E46)</f>
        <v>0.034166666666666665</v>
      </c>
    </row>
    <row r="47" spans="1:6" ht="12.75">
      <c r="A47" s="79">
        <v>2.078472222222222</v>
      </c>
      <c r="B47" s="69" t="str">
        <f>TEXT(A47,"[hh]:mm:ss,00")</f>
        <v>49:53:00,00</v>
      </c>
      <c r="C47" s="70" t="str">
        <f>LEFT(B47,5)</f>
        <v>49:53</v>
      </c>
      <c r="D47" s="71">
        <f>ABS(LEFT(C47,2))</f>
        <v>49</v>
      </c>
      <c r="E47" s="71">
        <f>ABS(RIGHT(C47,2))</f>
        <v>53</v>
      </c>
      <c r="F47" s="72">
        <f>TIME(0,D47,E47)</f>
        <v>0.0346412037037037</v>
      </c>
    </row>
    <row r="48" spans="1:6" ht="12.75">
      <c r="A48" s="80">
        <v>2.0819444444444444</v>
      </c>
      <c r="B48" s="69" t="str">
        <f>TEXT(A48,"[hh]:mm:ss,00")</f>
        <v>49:58:00,00</v>
      </c>
      <c r="C48" s="70" t="str">
        <f>LEFT(B48,5)</f>
        <v>49:58</v>
      </c>
      <c r="D48" s="71">
        <f>ABS(LEFT(C48,2))</f>
        <v>49</v>
      </c>
      <c r="E48" s="71">
        <f>ABS(RIGHT(C48,2))</f>
        <v>58</v>
      </c>
      <c r="F48" s="72">
        <f>TIME(0,D48,E48)</f>
        <v>0.03469907407407408</v>
      </c>
    </row>
    <row r="49" spans="1:6" ht="12.75">
      <c r="A49" s="79">
        <v>2.0930555555555554</v>
      </c>
      <c r="B49" s="69" t="str">
        <f>TEXT(A49,"[hh]:mm:ss,00")</f>
        <v>50:14:00,00</v>
      </c>
      <c r="C49" s="70" t="str">
        <f>LEFT(B49,5)</f>
        <v>50:14</v>
      </c>
      <c r="D49" s="71">
        <f>ABS(LEFT(C49,2))</f>
        <v>50</v>
      </c>
      <c r="E49" s="71">
        <f>ABS(RIGHT(C49,2))</f>
        <v>14</v>
      </c>
      <c r="F49" s="72">
        <f>TIME(0,D49,E49)</f>
        <v>0.03488425925925926</v>
      </c>
    </row>
    <row r="50" spans="1:6" ht="12.75">
      <c r="A50" s="84">
        <v>2.1006944444444446</v>
      </c>
      <c r="B50" s="69" t="str">
        <f>TEXT(A50,"[hh]:mm:ss,00")</f>
        <v>50:25:00,00</v>
      </c>
      <c r="C50" s="70" t="str">
        <f>LEFT(B50,5)</f>
        <v>50:25</v>
      </c>
      <c r="D50" s="71">
        <f>ABS(LEFT(C50,2))</f>
        <v>50</v>
      </c>
      <c r="E50" s="71">
        <f>ABS(RIGHT(C50,2))</f>
        <v>25</v>
      </c>
      <c r="F50" s="72">
        <f>TIME(0,D50,E50)</f>
        <v>0.03501157407407408</v>
      </c>
    </row>
    <row r="51" spans="1:6" ht="12.75">
      <c r="A51" s="82">
        <v>2.107638888888889</v>
      </c>
      <c r="B51" s="69" t="str">
        <f>TEXT(A51,"[hh]:mm:ss,00")</f>
        <v>50:35:00,00</v>
      </c>
      <c r="C51" s="70" t="str">
        <f>LEFT(B51,5)</f>
        <v>50:35</v>
      </c>
      <c r="D51" s="71">
        <f>ABS(LEFT(C51,2))</f>
        <v>50</v>
      </c>
      <c r="E51" s="71">
        <f>ABS(RIGHT(C51,2))</f>
        <v>35</v>
      </c>
      <c r="F51" s="72">
        <f>TIME(0,D51,E51)</f>
        <v>0.03512731481481481</v>
      </c>
    </row>
    <row r="52" spans="1:6" ht="12.75">
      <c r="A52" s="83">
        <v>2.129166666666667</v>
      </c>
      <c r="B52" s="69" t="str">
        <f>TEXT(A52,"[hh]:mm:ss,00")</f>
        <v>51:06:00,00</v>
      </c>
      <c r="C52" s="70" t="str">
        <f>LEFT(B52,5)</f>
        <v>51:06</v>
      </c>
      <c r="D52" s="71">
        <f>ABS(LEFT(C52,2))</f>
        <v>51</v>
      </c>
      <c r="E52" s="71">
        <f>ABS(RIGHT(C52,2))</f>
        <v>6</v>
      </c>
      <c r="F52" s="72">
        <f>TIME(0,D52,E52)</f>
        <v>0.035486111111111114</v>
      </c>
    </row>
    <row r="53" spans="1:6" ht="12.75">
      <c r="A53" s="82">
        <v>2.136111111111111</v>
      </c>
      <c r="B53" s="69" t="str">
        <f>TEXT(A53,"[hh]:mm:ss,00")</f>
        <v>51:16:00,00</v>
      </c>
      <c r="C53" s="70" t="str">
        <f>LEFT(B53,5)</f>
        <v>51:16</v>
      </c>
      <c r="D53" s="71">
        <f>ABS(LEFT(C53,2))</f>
        <v>51</v>
      </c>
      <c r="E53" s="71">
        <f>ABS(RIGHT(C53,2))</f>
        <v>16</v>
      </c>
      <c r="F53" s="72">
        <f>TIME(0,D53,E53)</f>
        <v>0.03560185185185185</v>
      </c>
    </row>
    <row r="54" spans="1:6" ht="12.75">
      <c r="A54" s="82">
        <v>2.151388888888889</v>
      </c>
      <c r="B54" s="69" t="str">
        <f>TEXT(A54,"[hh]:mm:ss,00")</f>
        <v>51:38:00,00</v>
      </c>
      <c r="C54" s="70" t="str">
        <f>LEFT(B54,5)</f>
        <v>51:38</v>
      </c>
      <c r="D54" s="71">
        <f>ABS(LEFT(C54,2))</f>
        <v>51</v>
      </c>
      <c r="E54" s="71">
        <f>ABS(RIGHT(C54,2))</f>
        <v>38</v>
      </c>
      <c r="F54" s="72">
        <f>TIME(0,D54,E54)</f>
        <v>0.03585648148148148</v>
      </c>
    </row>
    <row r="55" spans="1:6" ht="12.75">
      <c r="A55" s="82">
        <v>2.1631944444444446</v>
      </c>
      <c r="B55" s="69" t="str">
        <f>TEXT(A55,"[hh]:mm:ss,00")</f>
        <v>51:55:00,00</v>
      </c>
      <c r="C55" s="70" t="str">
        <f>LEFT(B55,5)</f>
        <v>51:55</v>
      </c>
      <c r="D55" s="71">
        <f>ABS(LEFT(C55,2))</f>
        <v>51</v>
      </c>
      <c r="E55" s="71">
        <f>ABS(RIGHT(C55,2))</f>
        <v>55</v>
      </c>
      <c r="F55" s="72">
        <f>TIME(0,D55,E55)</f>
        <v>0.03605324074074074</v>
      </c>
    </row>
    <row r="56" spans="1:6" ht="12.75">
      <c r="A56" s="82">
        <v>2.1666666666666665</v>
      </c>
      <c r="B56" s="69" t="str">
        <f>TEXT(A56,"[hh]:mm:ss,00")</f>
        <v>52:00:00,00</v>
      </c>
      <c r="C56" s="70" t="str">
        <f>LEFT(B56,5)</f>
        <v>52:00</v>
      </c>
      <c r="D56" s="71">
        <f>ABS(LEFT(C56,2))</f>
        <v>52</v>
      </c>
      <c r="E56" s="71">
        <f>ABS(RIGHT(C56,2))</f>
        <v>0</v>
      </c>
      <c r="F56" s="72">
        <f>TIME(0,D56,E56)</f>
        <v>0.03611111111111111</v>
      </c>
    </row>
    <row r="57" spans="1:6" ht="12.75">
      <c r="A57" s="82">
        <v>2.16875</v>
      </c>
      <c r="B57" s="69" t="str">
        <f>TEXT(A57,"[hh]:mm:ss,00")</f>
        <v>52:03:00,00</v>
      </c>
      <c r="C57" s="70" t="str">
        <f>LEFT(B57,5)</f>
        <v>52:03</v>
      </c>
      <c r="D57" s="71">
        <f>ABS(LEFT(C57,2))</f>
        <v>52</v>
      </c>
      <c r="E57" s="71">
        <f>ABS(RIGHT(C57,2))</f>
        <v>3</v>
      </c>
      <c r="F57" s="72">
        <f>TIME(0,D57,E57)</f>
        <v>0.036145833333333335</v>
      </c>
    </row>
    <row r="58" spans="1:6" ht="12.75">
      <c r="A58" s="82">
        <v>2.1791666666666667</v>
      </c>
      <c r="B58" s="69" t="str">
        <f>TEXT(A58,"[hh]:mm:ss,00")</f>
        <v>52:18:00,00</v>
      </c>
      <c r="C58" s="70" t="str">
        <f>LEFT(B58,5)</f>
        <v>52:18</v>
      </c>
      <c r="D58" s="71">
        <f>ABS(LEFT(C58,2))</f>
        <v>52</v>
      </c>
      <c r="E58" s="71">
        <f>ABS(RIGHT(C58,2))</f>
        <v>18</v>
      </c>
      <c r="F58" s="72">
        <f>TIME(0,D58,E58)</f>
        <v>0.036319444444444446</v>
      </c>
    </row>
    <row r="59" spans="1:6" ht="12.75">
      <c r="A59" s="82">
        <v>2.1840277777777777</v>
      </c>
      <c r="B59" s="69" t="str">
        <f>TEXT(A59,"[hh]:mm:ss,00")</f>
        <v>52:25:00,00</v>
      </c>
      <c r="C59" s="70" t="str">
        <f>LEFT(B59,5)</f>
        <v>52:25</v>
      </c>
      <c r="D59" s="71">
        <f>ABS(LEFT(C59,2))</f>
        <v>52</v>
      </c>
      <c r="E59" s="71">
        <f>ABS(RIGHT(C59,2))</f>
        <v>25</v>
      </c>
      <c r="F59" s="72">
        <f>TIME(0,D59,E59)</f>
        <v>0.03640046296296296</v>
      </c>
    </row>
    <row r="60" spans="1:6" ht="12.75">
      <c r="A60" s="82">
        <v>2.2069444444444444</v>
      </c>
      <c r="B60" s="69" t="str">
        <f>TEXT(A60,"[hh]:mm:ss,00")</f>
        <v>52:58:00,00</v>
      </c>
      <c r="C60" s="70" t="str">
        <f>LEFT(B60,5)</f>
        <v>52:58</v>
      </c>
      <c r="D60" s="71">
        <f>ABS(LEFT(C60,2))</f>
        <v>52</v>
      </c>
      <c r="E60" s="71">
        <f>ABS(RIGHT(C60,2))</f>
        <v>58</v>
      </c>
      <c r="F60" s="72">
        <f>TIME(0,D60,E60)</f>
        <v>0.03678240740740741</v>
      </c>
    </row>
    <row r="61" spans="1:6" ht="12.75">
      <c r="A61" s="82">
        <v>2.213888888888889</v>
      </c>
      <c r="B61" s="69" t="str">
        <f>TEXT(A61,"[hh]:mm:ss,00")</f>
        <v>53:08:00,00</v>
      </c>
      <c r="C61" s="70" t="str">
        <f>LEFT(B61,5)</f>
        <v>53:08</v>
      </c>
      <c r="D61" s="71">
        <f>ABS(LEFT(C61,2))</f>
        <v>53</v>
      </c>
      <c r="E61" s="71">
        <f>ABS(RIGHT(C61,2))</f>
        <v>8</v>
      </c>
      <c r="F61" s="72">
        <f>TIME(0,D61,E61)</f>
        <v>0.036898148148148145</v>
      </c>
    </row>
    <row r="62" spans="1:6" ht="12.75">
      <c r="A62" s="82">
        <v>2.236111111111111</v>
      </c>
      <c r="B62" s="69" t="str">
        <f>TEXT(A62,"[hh]:mm:ss,00")</f>
        <v>53:40:00,00</v>
      </c>
      <c r="C62" s="70" t="str">
        <f>LEFT(B62,5)</f>
        <v>53:40</v>
      </c>
      <c r="D62" s="71">
        <f>ABS(LEFT(C62,2))</f>
        <v>53</v>
      </c>
      <c r="E62" s="71">
        <f>ABS(RIGHT(C62,2))</f>
        <v>40</v>
      </c>
      <c r="F62" s="72">
        <f>TIME(0,D62,E62)</f>
        <v>0.03726851851851852</v>
      </c>
    </row>
    <row r="63" spans="1:6" ht="12.75">
      <c r="A63" s="82">
        <v>2.267361111111111</v>
      </c>
      <c r="B63" s="69" t="str">
        <f>TEXT(A63,"[hh]:mm:ss,00")</f>
        <v>54:25:00,00</v>
      </c>
      <c r="C63" s="70" t="str">
        <f>LEFT(B63,5)</f>
        <v>54:25</v>
      </c>
      <c r="D63" s="71">
        <f>ABS(LEFT(C63,2))</f>
        <v>54</v>
      </c>
      <c r="E63" s="71">
        <f>ABS(RIGHT(C63,2))</f>
        <v>25</v>
      </c>
      <c r="F63" s="72">
        <f>TIME(0,D63,E63)</f>
        <v>0.03778935185185185</v>
      </c>
    </row>
    <row r="64" spans="1:6" ht="12.75">
      <c r="A64" s="82">
        <v>2.275</v>
      </c>
      <c r="B64" s="69" t="str">
        <f>TEXT(A64,"[hh]:mm:ss,00")</f>
        <v>54:36:00,00</v>
      </c>
      <c r="C64" s="70" t="str">
        <f>LEFT(B64,5)</f>
        <v>54:36</v>
      </c>
      <c r="D64" s="71">
        <f>ABS(LEFT(C64,2))</f>
        <v>54</v>
      </c>
      <c r="E64" s="71">
        <f>ABS(RIGHT(C64,2))</f>
        <v>36</v>
      </c>
      <c r="F64" s="72">
        <f>TIME(0,D64,E64)</f>
        <v>0.03791666666666667</v>
      </c>
    </row>
    <row r="65" spans="1:6" ht="12.75">
      <c r="A65" s="82">
        <v>2.2958333333333334</v>
      </c>
      <c r="B65" s="69" t="str">
        <f>TEXT(A65,"[hh]:mm:ss,00")</f>
        <v>55:06:00,00</v>
      </c>
      <c r="C65" s="70" t="str">
        <f>LEFT(B65,5)</f>
        <v>55:06</v>
      </c>
      <c r="D65" s="71">
        <f>ABS(LEFT(C65,2))</f>
        <v>55</v>
      </c>
      <c r="E65" s="71">
        <f>ABS(RIGHT(C65,2))</f>
        <v>6</v>
      </c>
      <c r="F65" s="72">
        <f>TIME(0,D65,E65)</f>
        <v>0.03826388888888889</v>
      </c>
    </row>
    <row r="66" spans="1:6" ht="12.75">
      <c r="A66" s="82">
        <v>2.3125</v>
      </c>
      <c r="B66" s="69" t="str">
        <f>TEXT(A66,"[hh]:mm:ss,00")</f>
        <v>55:30:00,00</v>
      </c>
      <c r="C66" s="70" t="str">
        <f>LEFT(B66,5)</f>
        <v>55:30</v>
      </c>
      <c r="D66" s="71">
        <f>ABS(LEFT(C66,2))</f>
        <v>55</v>
      </c>
      <c r="E66" s="71">
        <f>ABS(RIGHT(C66,2))</f>
        <v>30</v>
      </c>
      <c r="F66" s="72">
        <f>TIME(0,D66,E66)</f>
        <v>0.03854166666666667</v>
      </c>
    </row>
    <row r="67" spans="1:6" ht="12.75">
      <c r="A67" s="82">
        <v>2.313888888888889</v>
      </c>
      <c r="B67" s="69" t="str">
        <f>TEXT(A67,"[hh]:mm:ss,00")</f>
        <v>55:32:00,00</v>
      </c>
      <c r="C67" s="70" t="str">
        <f>LEFT(B67,5)</f>
        <v>55:32</v>
      </c>
      <c r="D67" s="71">
        <f>ABS(LEFT(C67,2))</f>
        <v>55</v>
      </c>
      <c r="E67" s="71">
        <f>ABS(RIGHT(C67,2))</f>
        <v>32</v>
      </c>
      <c r="F67" s="72">
        <f>TIME(0,D67,E67)</f>
        <v>0.038564814814814816</v>
      </c>
    </row>
    <row r="68" spans="1:6" ht="12.75">
      <c r="A68" s="82">
        <v>2.3159722222222223</v>
      </c>
      <c r="B68" s="69" t="str">
        <f>TEXT(A68,"[hh]:mm:ss,00")</f>
        <v>55:35:00,00</v>
      </c>
      <c r="C68" s="70" t="str">
        <f>LEFT(B68,5)</f>
        <v>55:35</v>
      </c>
      <c r="D68" s="71">
        <f>ABS(LEFT(C68,2))</f>
        <v>55</v>
      </c>
      <c r="E68" s="71">
        <f>ABS(RIGHT(C68,2))</f>
        <v>35</v>
      </c>
      <c r="F68" s="72">
        <f>TIME(0,D68,E68)</f>
        <v>0.038599537037037036</v>
      </c>
    </row>
    <row r="69" spans="1:6" ht="12.75">
      <c r="A69" s="82">
        <v>2.317361111111111</v>
      </c>
      <c r="B69" s="69" t="str">
        <f>TEXT(A69,"[hh]:mm:ss,00")</f>
        <v>55:37:00,00</v>
      </c>
      <c r="C69" s="70" t="str">
        <f>LEFT(B69,5)</f>
        <v>55:37</v>
      </c>
      <c r="D69" s="71">
        <f>ABS(LEFT(C69,2))</f>
        <v>55</v>
      </c>
      <c r="E69" s="71">
        <f>ABS(RIGHT(C69,2))</f>
        <v>37</v>
      </c>
      <c r="F69" s="72">
        <f>TIME(0,D69,E69)</f>
        <v>0.038622685185185184</v>
      </c>
    </row>
    <row r="70" spans="1:6" ht="12.75">
      <c r="A70" s="82">
        <v>2.3569444444444443</v>
      </c>
      <c r="B70" s="69" t="str">
        <f>TEXT(A70,"[hh]:mm:ss,00")</f>
        <v>56:34:00,00</v>
      </c>
      <c r="C70" s="70" t="str">
        <f>LEFT(B70,5)</f>
        <v>56:34</v>
      </c>
      <c r="D70" s="71">
        <f>ABS(LEFT(C70,2))</f>
        <v>56</v>
      </c>
      <c r="E70" s="71">
        <f>ABS(RIGHT(C70,2))</f>
        <v>34</v>
      </c>
      <c r="F70" s="72">
        <f>TIME(0,D70,E70)</f>
        <v>0.039282407407407405</v>
      </c>
    </row>
    <row r="71" spans="1:6" ht="12.75">
      <c r="A71" s="82">
        <v>2.3625</v>
      </c>
      <c r="B71" s="69" t="str">
        <f>TEXT(A71,"[hh]:mm:ss,00")</f>
        <v>56:42:00,00</v>
      </c>
      <c r="C71" s="70" t="str">
        <f>LEFT(B71,5)</f>
        <v>56:42</v>
      </c>
      <c r="D71" s="71">
        <f>ABS(LEFT(C71,2))</f>
        <v>56</v>
      </c>
      <c r="E71" s="71">
        <f>ABS(RIGHT(C71,2))</f>
        <v>42</v>
      </c>
      <c r="F71" s="72">
        <f>TIME(0,D71,E71)</f>
        <v>0.039375</v>
      </c>
    </row>
    <row r="72" spans="1:6" ht="12.75">
      <c r="A72" s="82">
        <v>2.401388888888889</v>
      </c>
      <c r="B72" s="69" t="str">
        <f>TEXT(A72,"[hh]:mm:ss,00")</f>
        <v>57:38:00,00</v>
      </c>
      <c r="C72" s="70" t="str">
        <f>LEFT(B72,5)</f>
        <v>57:38</v>
      </c>
      <c r="D72" s="71">
        <f>ABS(LEFT(C72,2))</f>
        <v>57</v>
      </c>
      <c r="E72" s="71">
        <f>ABS(RIGHT(C72,2))</f>
        <v>38</v>
      </c>
      <c r="F72" s="72">
        <f>TIME(0,D72,E72)</f>
        <v>0.04002314814814815</v>
      </c>
    </row>
    <row r="73" spans="1:6" ht="12.75">
      <c r="A73" s="82">
        <v>2.4027777777777777</v>
      </c>
      <c r="B73" s="69" t="str">
        <f>TEXT(A73,"[hh]:mm:ss,00")</f>
        <v>57:40:00,00</v>
      </c>
      <c r="C73" s="70" t="str">
        <f>LEFT(B73,5)</f>
        <v>57:40</v>
      </c>
      <c r="D73" s="71">
        <f>ABS(LEFT(C73,2))</f>
        <v>57</v>
      </c>
      <c r="E73" s="71">
        <f>ABS(RIGHT(C73,2))</f>
        <v>40</v>
      </c>
      <c r="F73" s="72">
        <f>TIME(0,D73,E73)</f>
        <v>0.040046296296296295</v>
      </c>
    </row>
    <row r="74" spans="1:6" ht="12.75">
      <c r="A74" s="82">
        <v>2.4125</v>
      </c>
      <c r="B74" s="69" t="str">
        <f>TEXT(A74,"[hh]:mm:ss,00")</f>
        <v>57:54:00,00</v>
      </c>
      <c r="C74" s="70" t="str">
        <f>LEFT(B74,5)</f>
        <v>57:54</v>
      </c>
      <c r="D74" s="71">
        <f>ABS(LEFT(C74,2))</f>
        <v>57</v>
      </c>
      <c r="E74" s="71">
        <f>ABS(RIGHT(C74,2))</f>
        <v>54</v>
      </c>
      <c r="F74" s="72">
        <f>TIME(0,D74,E74)</f>
        <v>0.04020833333333333</v>
      </c>
    </row>
    <row r="75" spans="1:6" ht="12.75">
      <c r="A75" s="82">
        <v>2.4604166666666667</v>
      </c>
      <c r="B75" s="69" t="str">
        <f>TEXT(A75,"[hh]:mm:ss,00")</f>
        <v>59:03:00,00</v>
      </c>
      <c r="C75" s="70" t="str">
        <f>LEFT(B75,5)</f>
        <v>59:03</v>
      </c>
      <c r="D75" s="71">
        <f>ABS(LEFT(C75,2))</f>
        <v>59</v>
      </c>
      <c r="E75" s="71">
        <f>ABS(RIGHT(C75,2))</f>
        <v>3</v>
      </c>
      <c r="F75" s="72">
        <f>TIME(0,D75,E75)</f>
        <v>0.04100694444444444</v>
      </c>
    </row>
    <row r="76" spans="1:6" ht="12.75">
      <c r="A76" s="82">
        <v>2.4604166666666667</v>
      </c>
      <c r="B76" s="69" t="str">
        <f>TEXT(A76,"[hh]:mm:ss,00")</f>
        <v>59:03:00,00</v>
      </c>
      <c r="C76" s="70" t="str">
        <f>LEFT(B76,5)</f>
        <v>59:03</v>
      </c>
      <c r="D76" s="71">
        <f>ABS(LEFT(C76,2))</f>
        <v>59</v>
      </c>
      <c r="E76" s="71">
        <f>ABS(RIGHT(C76,2))</f>
        <v>3</v>
      </c>
      <c r="F76" s="72">
        <f>TIME(0,D76,E76)</f>
        <v>0.04100694444444444</v>
      </c>
    </row>
    <row r="77" spans="1:6" ht="12.75">
      <c r="A77" s="82">
        <v>2.495833333333333</v>
      </c>
      <c r="B77" s="69" t="str">
        <f>TEXT(A77,"[hh]:mm:ss,00")</f>
        <v>59:54:00,00</v>
      </c>
      <c r="C77" s="70" t="str">
        <f>LEFT(B77,5)</f>
        <v>59:54</v>
      </c>
      <c r="D77" s="71">
        <f>ABS(LEFT(C77,2))</f>
        <v>59</v>
      </c>
      <c r="E77" s="71">
        <f>ABS(RIGHT(C77,2))</f>
        <v>54</v>
      </c>
      <c r="F77" s="72">
        <f>TIME(0,D77,E77)</f>
        <v>0.04159722222222222</v>
      </c>
    </row>
    <row r="78" spans="1:6" ht="12.75">
      <c r="A78" s="82">
        <v>2.5027777777777778</v>
      </c>
      <c r="B78" s="69" t="str">
        <f>TEXT(A78,"[hh]:mm:ss,00")</f>
        <v>60:04:00,00</v>
      </c>
      <c r="C78" s="70" t="str">
        <f>LEFT(B78,5)</f>
        <v>60:04</v>
      </c>
      <c r="D78" s="71">
        <f>ABS(LEFT(C78,2))</f>
        <v>60</v>
      </c>
      <c r="E78" s="71">
        <f>ABS(RIGHT(C78,2))</f>
        <v>4</v>
      </c>
      <c r="F78" s="72">
        <f>TIME(0,D78,E78)</f>
        <v>0.041712962962962966</v>
      </c>
    </row>
    <row r="79" spans="1:6" ht="12.75">
      <c r="A79" s="82">
        <v>2.5104166666666665</v>
      </c>
      <c r="B79" s="69" t="str">
        <f>TEXT(A79,"[hh]:mm:ss,00")</f>
        <v>60:15:00,00</v>
      </c>
      <c r="C79" s="70" t="str">
        <f>LEFT(B79,5)</f>
        <v>60:15</v>
      </c>
      <c r="D79" s="71">
        <f>ABS(LEFT(C79,2))</f>
        <v>60</v>
      </c>
      <c r="E79" s="71">
        <f>ABS(RIGHT(C79,2))</f>
        <v>15</v>
      </c>
      <c r="F79" s="72">
        <f>TIME(0,D79,E79)</f>
        <v>0.041840277777777775</v>
      </c>
    </row>
    <row r="80" spans="1:6" ht="12.75">
      <c r="A80" s="82">
        <v>2.625</v>
      </c>
      <c r="B80" s="69" t="str">
        <f>TEXT(A80,"[hh]:mm:ss,00")</f>
        <v>63:00:00,00</v>
      </c>
      <c r="C80" s="70" t="str">
        <f>LEFT(B80,5)</f>
        <v>63:00</v>
      </c>
      <c r="D80" s="71">
        <f>ABS(LEFT(C80,2))</f>
        <v>63</v>
      </c>
      <c r="E80" s="71">
        <f>ABS(RIGHT(C80,2))</f>
        <v>0</v>
      </c>
      <c r="F80" s="72">
        <f>TIME(0,D80,E80)</f>
        <v>0.04375</v>
      </c>
    </row>
    <row r="81" spans="1:6" ht="12.75">
      <c r="A81" s="82">
        <v>2.6847222222222222</v>
      </c>
      <c r="B81" s="69" t="str">
        <f>TEXT(A81,"[hh]:mm:ss,00")</f>
        <v>64:26:00,00</v>
      </c>
      <c r="C81" s="70" t="str">
        <f>LEFT(B81,5)</f>
        <v>64:26</v>
      </c>
      <c r="D81" s="71">
        <f>ABS(LEFT(C81,2))</f>
        <v>64</v>
      </c>
      <c r="E81" s="71">
        <f>ABS(RIGHT(C81,2))</f>
        <v>26</v>
      </c>
      <c r="F81" s="72">
        <f>TIME(0,D81,E81)</f>
        <v>0.04474537037037037</v>
      </c>
    </row>
    <row r="82" spans="1:6" ht="12.75">
      <c r="A82" s="82">
        <v>2.7291666666666665</v>
      </c>
      <c r="B82" s="69" t="str">
        <f>TEXT(A82,"[hh]:mm:ss,00")</f>
        <v>65:30:00,00</v>
      </c>
      <c r="C82" s="70" t="str">
        <f>LEFT(B82,5)</f>
        <v>65:30</v>
      </c>
      <c r="D82" s="71">
        <f>ABS(LEFT(C82,2))</f>
        <v>65</v>
      </c>
      <c r="E82" s="71">
        <f>ABS(RIGHT(C82,2))</f>
        <v>30</v>
      </c>
      <c r="F82" s="72">
        <f>TIME(0,D82,E82)</f>
        <v>0.04548611111111111</v>
      </c>
    </row>
    <row r="83" spans="1:6" ht="12.75">
      <c r="A83" s="82">
        <v>2.7423611111111112</v>
      </c>
      <c r="B83" s="69" t="str">
        <f>TEXT(A83,"[hh]:mm:ss,00")</f>
        <v>65:49:00,00</v>
      </c>
      <c r="C83" s="70" t="str">
        <f>LEFT(B83,5)</f>
        <v>65:49</v>
      </c>
      <c r="D83" s="71">
        <f>ABS(LEFT(C83,2))</f>
        <v>65</v>
      </c>
      <c r="E83" s="71">
        <f>ABS(RIGHT(C83,2))</f>
        <v>49</v>
      </c>
      <c r="F83" s="72">
        <f>TIME(0,D83,E83)</f>
        <v>0.04570601851851852</v>
      </c>
    </row>
    <row r="84" spans="1:6" ht="12.75">
      <c r="A84" s="82">
        <v>2.902083333333333</v>
      </c>
      <c r="B84" s="69" t="str">
        <f>TEXT(A84,"[hh]:mm:ss,00")</f>
        <v>69:39:00,00</v>
      </c>
      <c r="C84" s="70" t="str">
        <f>LEFT(B84,5)</f>
        <v>69:39</v>
      </c>
      <c r="D84" s="71">
        <f>ABS(LEFT(C84,2))</f>
        <v>69</v>
      </c>
      <c r="E84" s="71">
        <f>ABS(RIGHT(C84,2))</f>
        <v>39</v>
      </c>
      <c r="F84" s="72">
        <f>TIME(0,D84,E84)</f>
        <v>0.04836805555555555</v>
      </c>
    </row>
    <row r="85" spans="1:6" ht="12.75">
      <c r="A85" s="82">
        <v>2.979861111111111</v>
      </c>
      <c r="B85" s="69" t="str">
        <f>TEXT(A85,"[hh]:mm:ss,00")</f>
        <v>71:31:00,00</v>
      </c>
      <c r="C85" s="70" t="str">
        <f>LEFT(B85,5)</f>
        <v>71:31</v>
      </c>
      <c r="D85" s="71">
        <f>ABS(LEFT(C85,2))</f>
        <v>71</v>
      </c>
      <c r="E85" s="71">
        <f>ABS(RIGHT(C85,2))</f>
        <v>31</v>
      </c>
      <c r="F85" s="72">
        <f>TIME(0,D85,E85)</f>
        <v>0.04966435185185185</v>
      </c>
    </row>
    <row r="86" spans="1:6" ht="12.75">
      <c r="A86" s="82">
        <v>3.4458333333333333</v>
      </c>
      <c r="B86" s="69" t="str">
        <f>TEXT(A86,"[hh]:mm:ss,00")</f>
        <v>82:42:00,00</v>
      </c>
      <c r="C86" s="70" t="str">
        <f>LEFT(B86,5)</f>
        <v>82:42</v>
      </c>
      <c r="D86" s="71">
        <f>ABS(LEFT(C86,2))</f>
        <v>82</v>
      </c>
      <c r="E86" s="71">
        <f>ABS(RIGHT(C86,2))</f>
        <v>42</v>
      </c>
      <c r="F86" s="72">
        <f>TIME(0,D86,E86)</f>
        <v>0.057430555555555554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Normal="90" zoomScaleSheetLayoutView="100" workbookViewId="0" topLeftCell="A31">
      <selection activeCell="K31" sqref="K31"/>
    </sheetView>
  </sheetViews>
  <sheetFormatPr defaultColWidth="12.00390625" defaultRowHeight="12.75"/>
  <cols>
    <col min="1" max="10" width="11.625" style="0" customWidth="1"/>
    <col min="11" max="11" width="11.625" style="85" customWidth="1"/>
    <col min="12" max="16384" width="11.625" style="0" customWidth="1"/>
  </cols>
  <sheetData>
    <row r="1" spans="1:11" ht="12.75">
      <c r="A1">
        <v>107</v>
      </c>
      <c r="B1" t="s">
        <v>85</v>
      </c>
      <c r="C1" t="s">
        <v>62</v>
      </c>
      <c r="D1" t="s">
        <v>86</v>
      </c>
      <c r="E1">
        <v>1994</v>
      </c>
      <c r="F1" t="s">
        <v>393</v>
      </c>
      <c r="H1" s="86">
        <v>1.8791666666666667</v>
      </c>
      <c r="I1">
        <v>27</v>
      </c>
      <c r="J1">
        <v>1</v>
      </c>
      <c r="K1" s="72">
        <v>0.03131944444444444</v>
      </c>
    </row>
    <row r="2" spans="1:11" ht="12.75">
      <c r="A2">
        <v>119</v>
      </c>
      <c r="B2" t="s">
        <v>87</v>
      </c>
      <c r="C2" t="s">
        <v>88</v>
      </c>
      <c r="D2" t="s">
        <v>394</v>
      </c>
      <c r="E2">
        <v>1998</v>
      </c>
      <c r="F2" t="s">
        <v>393</v>
      </c>
      <c r="H2" s="86">
        <v>2.0819444444444444</v>
      </c>
      <c r="I2">
        <v>48</v>
      </c>
      <c r="J2">
        <v>2</v>
      </c>
      <c r="K2" s="72">
        <v>0.03469907407407408</v>
      </c>
    </row>
    <row r="3" spans="1:11" ht="12.75">
      <c r="A3">
        <v>118</v>
      </c>
      <c r="B3" t="s">
        <v>87</v>
      </c>
      <c r="C3" t="s">
        <v>90</v>
      </c>
      <c r="D3" t="s">
        <v>395</v>
      </c>
      <c r="E3">
        <v>2000</v>
      </c>
      <c r="F3" t="s">
        <v>393</v>
      </c>
      <c r="H3" s="86">
        <v>2.313888888888889</v>
      </c>
      <c r="I3">
        <v>67</v>
      </c>
      <c r="J3">
        <v>3</v>
      </c>
      <c r="K3" s="72">
        <v>0.038564814814814816</v>
      </c>
    </row>
    <row r="4" spans="8:11" ht="12.75">
      <c r="H4" s="86"/>
      <c r="K4" s="72"/>
    </row>
    <row r="5" spans="1:11" ht="12.75">
      <c r="A5">
        <v>102</v>
      </c>
      <c r="B5" t="s">
        <v>91</v>
      </c>
      <c r="C5" t="s">
        <v>62</v>
      </c>
      <c r="D5" t="s">
        <v>92</v>
      </c>
      <c r="E5">
        <v>1992</v>
      </c>
      <c r="F5" t="s">
        <v>396</v>
      </c>
      <c r="H5" s="86">
        <v>1.6513888888888888</v>
      </c>
      <c r="I5">
        <v>4</v>
      </c>
      <c r="J5">
        <v>1</v>
      </c>
      <c r="K5" s="72">
        <v>0.027523148148148147</v>
      </c>
    </row>
    <row r="6" spans="1:11" ht="12.75">
      <c r="A6">
        <v>89</v>
      </c>
      <c r="B6" t="s">
        <v>93</v>
      </c>
      <c r="C6" t="s">
        <v>94</v>
      </c>
      <c r="D6" t="s">
        <v>397</v>
      </c>
      <c r="E6">
        <v>1982</v>
      </c>
      <c r="F6" t="s">
        <v>396</v>
      </c>
      <c r="H6" s="86">
        <v>1.65625</v>
      </c>
      <c r="I6">
        <v>6</v>
      </c>
      <c r="J6">
        <v>2</v>
      </c>
      <c r="K6" s="72">
        <v>0.027604166666666666</v>
      </c>
    </row>
    <row r="7" spans="1:11" ht="12.75">
      <c r="A7">
        <v>90</v>
      </c>
      <c r="B7" t="s">
        <v>96</v>
      </c>
      <c r="C7" t="s">
        <v>97</v>
      </c>
      <c r="D7" t="s">
        <v>98</v>
      </c>
      <c r="E7">
        <v>1977</v>
      </c>
      <c r="F7" t="s">
        <v>396</v>
      </c>
      <c r="H7" s="86">
        <v>1.676388888888889</v>
      </c>
      <c r="I7">
        <v>7</v>
      </c>
      <c r="J7">
        <v>3</v>
      </c>
      <c r="K7" s="72">
        <v>0.027939814814814813</v>
      </c>
    </row>
    <row r="8" spans="1:11" ht="12.75">
      <c r="A8">
        <v>105</v>
      </c>
      <c r="B8" t="s">
        <v>99</v>
      </c>
      <c r="C8" t="s">
        <v>100</v>
      </c>
      <c r="D8" t="s">
        <v>86</v>
      </c>
      <c r="E8">
        <v>1991</v>
      </c>
      <c r="F8" t="s">
        <v>396</v>
      </c>
      <c r="H8" s="86">
        <v>1.707638888888889</v>
      </c>
      <c r="I8">
        <v>8</v>
      </c>
      <c r="J8">
        <v>4</v>
      </c>
      <c r="K8" s="72">
        <v>0.028460648148148148</v>
      </c>
    </row>
    <row r="9" spans="1:11" ht="12.75">
      <c r="A9">
        <v>101</v>
      </c>
      <c r="B9" t="s">
        <v>101</v>
      </c>
      <c r="C9" t="s">
        <v>102</v>
      </c>
      <c r="D9" t="s">
        <v>103</v>
      </c>
      <c r="E9">
        <v>1980</v>
      </c>
      <c r="F9" t="s">
        <v>396</v>
      </c>
      <c r="H9" s="86">
        <v>1.7222222222222223</v>
      </c>
      <c r="I9">
        <v>9</v>
      </c>
      <c r="J9">
        <v>5</v>
      </c>
      <c r="K9" s="72">
        <v>0.028703703703703703</v>
      </c>
    </row>
    <row r="10" spans="1:11" ht="12.75">
      <c r="A10">
        <v>152</v>
      </c>
      <c r="B10" t="s">
        <v>104</v>
      </c>
      <c r="C10" t="s">
        <v>105</v>
      </c>
      <c r="D10" t="s">
        <v>398</v>
      </c>
      <c r="E10">
        <v>1986</v>
      </c>
      <c r="F10" t="s">
        <v>396</v>
      </c>
      <c r="H10" s="86">
        <v>1.7347222222222223</v>
      </c>
      <c r="I10">
        <v>10</v>
      </c>
      <c r="J10">
        <v>6</v>
      </c>
      <c r="K10" s="72">
        <v>0.028912037037037038</v>
      </c>
    </row>
    <row r="11" spans="1:11" ht="12.75">
      <c r="A11">
        <v>155</v>
      </c>
      <c r="B11" t="s">
        <v>107</v>
      </c>
      <c r="C11" t="s">
        <v>108</v>
      </c>
      <c r="D11" t="s">
        <v>109</v>
      </c>
      <c r="E11">
        <v>1991</v>
      </c>
      <c r="F11" t="s">
        <v>396</v>
      </c>
      <c r="H11" s="86">
        <v>1.7770833333333333</v>
      </c>
      <c r="I11">
        <v>13</v>
      </c>
      <c r="J11">
        <v>7</v>
      </c>
      <c r="K11" s="72">
        <v>0.029618055555555557</v>
      </c>
    </row>
    <row r="12" spans="1:11" ht="12.75">
      <c r="A12">
        <v>106</v>
      </c>
      <c r="B12" t="s">
        <v>85</v>
      </c>
      <c r="C12" t="s">
        <v>110</v>
      </c>
      <c r="D12" t="s">
        <v>86</v>
      </c>
      <c r="E12">
        <v>1992</v>
      </c>
      <c r="F12" t="s">
        <v>396</v>
      </c>
      <c r="H12" s="86">
        <v>1.7826388888888889</v>
      </c>
      <c r="I12">
        <v>14</v>
      </c>
      <c r="J12">
        <v>8</v>
      </c>
      <c r="K12" s="72">
        <v>0.02971064814814815</v>
      </c>
    </row>
    <row r="13" spans="1:11" ht="12.75">
      <c r="A13">
        <v>133</v>
      </c>
      <c r="B13" t="s">
        <v>111</v>
      </c>
      <c r="C13" t="s">
        <v>112</v>
      </c>
      <c r="D13" t="s">
        <v>113</v>
      </c>
      <c r="E13">
        <v>1978</v>
      </c>
      <c r="F13" t="s">
        <v>396</v>
      </c>
      <c r="H13" s="86">
        <v>1.8020833333333333</v>
      </c>
      <c r="I13">
        <v>15</v>
      </c>
      <c r="J13">
        <v>9</v>
      </c>
      <c r="K13" s="72">
        <v>0.030034722222222223</v>
      </c>
    </row>
    <row r="14" spans="1:11" ht="12.75">
      <c r="A14">
        <v>8</v>
      </c>
      <c r="B14" t="s">
        <v>114</v>
      </c>
      <c r="C14" t="s">
        <v>46</v>
      </c>
      <c r="D14" t="s">
        <v>115</v>
      </c>
      <c r="E14">
        <v>1979</v>
      </c>
      <c r="F14" t="s">
        <v>396</v>
      </c>
      <c r="H14" s="86">
        <v>1.8243055555555556</v>
      </c>
      <c r="I14">
        <v>17</v>
      </c>
      <c r="J14">
        <v>10</v>
      </c>
      <c r="K14" s="72">
        <v>0.03040509259259259</v>
      </c>
    </row>
    <row r="15" spans="1:11" ht="12.75">
      <c r="A15">
        <v>116</v>
      </c>
      <c r="B15" t="s">
        <v>116</v>
      </c>
      <c r="C15" t="s">
        <v>102</v>
      </c>
      <c r="D15" t="s">
        <v>117</v>
      </c>
      <c r="E15">
        <v>1973</v>
      </c>
      <c r="F15" t="s">
        <v>396</v>
      </c>
      <c r="H15" s="86">
        <v>1.83125</v>
      </c>
      <c r="I15">
        <v>18</v>
      </c>
      <c r="J15">
        <v>11</v>
      </c>
      <c r="K15" s="72">
        <v>0.030520833333333334</v>
      </c>
    </row>
    <row r="16" spans="1:11" ht="12.75">
      <c r="A16">
        <v>145</v>
      </c>
      <c r="B16" t="s">
        <v>118</v>
      </c>
      <c r="C16" t="s">
        <v>119</v>
      </c>
      <c r="D16" t="s">
        <v>120</v>
      </c>
      <c r="E16">
        <v>1980</v>
      </c>
      <c r="F16" t="s">
        <v>396</v>
      </c>
      <c r="H16" s="86">
        <v>1.8340277777777778</v>
      </c>
      <c r="I16">
        <v>19</v>
      </c>
      <c r="J16">
        <v>12</v>
      </c>
      <c r="K16" s="72">
        <v>0.030567129629629628</v>
      </c>
    </row>
    <row r="17" spans="1:11" ht="12.75">
      <c r="A17">
        <v>153</v>
      </c>
      <c r="B17" t="s">
        <v>104</v>
      </c>
      <c r="C17" t="s">
        <v>121</v>
      </c>
      <c r="D17" t="s">
        <v>172</v>
      </c>
      <c r="E17">
        <v>1985</v>
      </c>
      <c r="F17" t="s">
        <v>396</v>
      </c>
      <c r="H17" s="86">
        <v>1.8409722222222222</v>
      </c>
      <c r="I17">
        <v>20</v>
      </c>
      <c r="J17">
        <v>13</v>
      </c>
      <c r="K17" s="72">
        <v>0.03068287037037037</v>
      </c>
    </row>
    <row r="18" spans="1:11" ht="12.75">
      <c r="A18">
        <v>57</v>
      </c>
      <c r="B18" t="s">
        <v>122</v>
      </c>
      <c r="C18" t="s">
        <v>123</v>
      </c>
      <c r="D18" t="s">
        <v>399</v>
      </c>
      <c r="E18">
        <v>1986</v>
      </c>
      <c r="F18" t="s">
        <v>396</v>
      </c>
      <c r="H18" s="86">
        <v>1.8590277777777777</v>
      </c>
      <c r="I18">
        <v>23</v>
      </c>
      <c r="J18">
        <v>14</v>
      </c>
      <c r="K18" s="72">
        <v>0.030983796296296297</v>
      </c>
    </row>
    <row r="19" spans="1:11" ht="12.75">
      <c r="A19">
        <v>109</v>
      </c>
      <c r="B19" t="s">
        <v>125</v>
      </c>
      <c r="C19" t="s">
        <v>126</v>
      </c>
      <c r="D19" t="s">
        <v>127</v>
      </c>
      <c r="E19">
        <v>1981</v>
      </c>
      <c r="F19" t="s">
        <v>396</v>
      </c>
      <c r="H19" s="86">
        <v>1.886111111111111</v>
      </c>
      <c r="I19">
        <v>29</v>
      </c>
      <c r="J19">
        <v>15</v>
      </c>
      <c r="K19" s="72">
        <v>0.031435185185185184</v>
      </c>
    </row>
    <row r="20" spans="1:11" ht="12.75">
      <c r="A20">
        <v>111</v>
      </c>
      <c r="B20" t="s">
        <v>128</v>
      </c>
      <c r="C20" t="s">
        <v>64</v>
      </c>
      <c r="D20" t="s">
        <v>129</v>
      </c>
      <c r="E20">
        <v>1975</v>
      </c>
      <c r="F20" t="s">
        <v>396</v>
      </c>
      <c r="H20" s="86">
        <v>1.8875</v>
      </c>
      <c r="I20">
        <v>30</v>
      </c>
      <c r="J20">
        <v>16</v>
      </c>
      <c r="K20" s="72">
        <v>0.03145833333333333</v>
      </c>
    </row>
    <row r="21" spans="1:11" ht="12.75">
      <c r="A21">
        <v>160</v>
      </c>
      <c r="B21" t="s">
        <v>65</v>
      </c>
      <c r="C21" t="s">
        <v>66</v>
      </c>
      <c r="D21" t="s">
        <v>130</v>
      </c>
      <c r="E21">
        <v>1974</v>
      </c>
      <c r="F21" t="s">
        <v>396</v>
      </c>
      <c r="H21" s="86">
        <v>1.8916666666666666</v>
      </c>
      <c r="I21">
        <v>31</v>
      </c>
      <c r="J21">
        <v>17</v>
      </c>
      <c r="K21" s="72">
        <v>0.03152777777777778</v>
      </c>
    </row>
    <row r="22" spans="1:11" ht="12.75">
      <c r="A22">
        <v>100</v>
      </c>
      <c r="B22" t="s">
        <v>400</v>
      </c>
      <c r="C22" t="s">
        <v>94</v>
      </c>
      <c r="D22" t="s">
        <v>401</v>
      </c>
      <c r="E22">
        <v>1979</v>
      </c>
      <c r="F22" t="s">
        <v>396</v>
      </c>
      <c r="H22" s="86">
        <v>1.9013888888888888</v>
      </c>
      <c r="I22">
        <v>32</v>
      </c>
      <c r="J22">
        <v>18</v>
      </c>
      <c r="K22" s="72">
        <v>0.031689814814814816</v>
      </c>
    </row>
    <row r="23" spans="1:11" ht="12.75">
      <c r="A23">
        <v>74</v>
      </c>
      <c r="B23" t="s">
        <v>132</v>
      </c>
      <c r="C23" t="s">
        <v>133</v>
      </c>
      <c r="D23" t="s">
        <v>402</v>
      </c>
      <c r="E23">
        <v>1974</v>
      </c>
      <c r="F23" t="s">
        <v>396</v>
      </c>
      <c r="H23" s="86">
        <v>1.9854166666666666</v>
      </c>
      <c r="I23">
        <v>39</v>
      </c>
      <c r="J23">
        <v>19</v>
      </c>
      <c r="K23" s="72">
        <v>0.03309027777777778</v>
      </c>
    </row>
    <row r="24" spans="1:11" ht="12.75">
      <c r="A24">
        <v>121</v>
      </c>
      <c r="B24" t="s">
        <v>135</v>
      </c>
      <c r="C24" t="s">
        <v>136</v>
      </c>
      <c r="D24" t="s">
        <v>117</v>
      </c>
      <c r="E24">
        <v>1987</v>
      </c>
      <c r="F24" t="s">
        <v>396</v>
      </c>
      <c r="H24" s="86">
        <v>2.0104166666666665</v>
      </c>
      <c r="I24">
        <v>41</v>
      </c>
      <c r="J24">
        <v>20</v>
      </c>
      <c r="K24" s="72">
        <v>0.03350694444444444</v>
      </c>
    </row>
    <row r="25" spans="1:11" ht="12.75">
      <c r="A25">
        <v>149</v>
      </c>
      <c r="B25" t="s">
        <v>137</v>
      </c>
      <c r="C25" t="s">
        <v>138</v>
      </c>
      <c r="D25" t="s">
        <v>139</v>
      </c>
      <c r="E25">
        <v>1974</v>
      </c>
      <c r="F25" t="s">
        <v>396</v>
      </c>
      <c r="H25" s="86">
        <v>2.045138888888889</v>
      </c>
      <c r="I25">
        <v>45</v>
      </c>
      <c r="J25">
        <v>21</v>
      </c>
      <c r="K25" s="72">
        <v>0.03408564814814815</v>
      </c>
    </row>
    <row r="26" spans="1:11" ht="12.75">
      <c r="A26">
        <v>144</v>
      </c>
      <c r="B26" t="s">
        <v>140</v>
      </c>
      <c r="C26" t="s">
        <v>126</v>
      </c>
      <c r="D26" t="s">
        <v>117</v>
      </c>
      <c r="E26">
        <v>1975</v>
      </c>
      <c r="F26" t="s">
        <v>396</v>
      </c>
      <c r="H26" s="86">
        <v>2.1006944444444446</v>
      </c>
      <c r="I26">
        <v>50</v>
      </c>
      <c r="J26">
        <v>22</v>
      </c>
      <c r="K26" s="72">
        <v>0.03501157407407408</v>
      </c>
    </row>
    <row r="27" spans="1:11" ht="12.75">
      <c r="A27">
        <v>82</v>
      </c>
      <c r="B27" t="s">
        <v>141</v>
      </c>
      <c r="C27" t="s">
        <v>142</v>
      </c>
      <c r="D27" t="s">
        <v>143</v>
      </c>
      <c r="E27">
        <v>1976</v>
      </c>
      <c r="F27" t="s">
        <v>396</v>
      </c>
      <c r="H27" s="86">
        <v>2.129166666666667</v>
      </c>
      <c r="I27">
        <v>52</v>
      </c>
      <c r="J27">
        <v>23</v>
      </c>
      <c r="K27" s="72">
        <v>0.035486111111111114</v>
      </c>
    </row>
    <row r="28" spans="1:11" ht="12.75">
      <c r="A28">
        <v>20</v>
      </c>
      <c r="B28" t="s">
        <v>144</v>
      </c>
      <c r="C28" t="s">
        <v>126</v>
      </c>
      <c r="D28" t="s">
        <v>145</v>
      </c>
      <c r="E28">
        <v>1990</v>
      </c>
      <c r="F28" t="s">
        <v>396</v>
      </c>
      <c r="H28" s="86">
        <v>2.16875</v>
      </c>
      <c r="I28">
        <v>57</v>
      </c>
      <c r="J28">
        <v>24</v>
      </c>
      <c r="K28" s="72">
        <v>0.036145833333333335</v>
      </c>
    </row>
    <row r="29" spans="1:11" ht="12.75">
      <c r="A29">
        <v>143</v>
      </c>
      <c r="B29" t="s">
        <v>146</v>
      </c>
      <c r="C29" t="s">
        <v>147</v>
      </c>
      <c r="D29" t="s">
        <v>117</v>
      </c>
      <c r="E29">
        <v>1976</v>
      </c>
      <c r="F29" t="s">
        <v>396</v>
      </c>
      <c r="H29" s="86">
        <v>2.1791666666666667</v>
      </c>
      <c r="I29">
        <v>58</v>
      </c>
      <c r="J29">
        <v>25</v>
      </c>
      <c r="K29" s="72">
        <v>0.036319444444444446</v>
      </c>
    </row>
    <row r="30" spans="1:11" ht="12.75">
      <c r="A30">
        <v>142</v>
      </c>
      <c r="B30" t="s">
        <v>148</v>
      </c>
      <c r="C30" t="s">
        <v>68</v>
      </c>
      <c r="D30" t="s">
        <v>143</v>
      </c>
      <c r="E30">
        <v>1978</v>
      </c>
      <c r="F30" t="s">
        <v>396</v>
      </c>
      <c r="H30" s="86">
        <v>2.1840277777777777</v>
      </c>
      <c r="I30">
        <v>59</v>
      </c>
      <c r="J30">
        <v>26</v>
      </c>
      <c r="K30" s="72">
        <v>0.03640046296296296</v>
      </c>
    </row>
    <row r="31" spans="1:11" ht="12.75">
      <c r="A31">
        <v>126</v>
      </c>
      <c r="B31" t="s">
        <v>149</v>
      </c>
      <c r="C31" t="s">
        <v>108</v>
      </c>
      <c r="D31" t="s">
        <v>150</v>
      </c>
      <c r="E31">
        <v>1975</v>
      </c>
      <c r="F31" t="s">
        <v>396</v>
      </c>
      <c r="H31" s="86">
        <v>2.2069444444444444</v>
      </c>
      <c r="I31">
        <v>60</v>
      </c>
      <c r="J31">
        <v>27</v>
      </c>
      <c r="K31" s="72">
        <v>0.03678240740740741</v>
      </c>
    </row>
    <row r="32" spans="1:11" ht="12.75">
      <c r="A32">
        <v>112</v>
      </c>
      <c r="B32" t="s">
        <v>151</v>
      </c>
      <c r="C32" t="s">
        <v>152</v>
      </c>
      <c r="D32" t="s">
        <v>129</v>
      </c>
      <c r="E32">
        <v>1982</v>
      </c>
      <c r="F32" t="s">
        <v>396</v>
      </c>
      <c r="H32" s="86">
        <v>2.3159722222222223</v>
      </c>
      <c r="I32">
        <v>68</v>
      </c>
      <c r="J32">
        <v>28</v>
      </c>
      <c r="K32" s="72">
        <v>0.038599537037037036</v>
      </c>
    </row>
    <row r="33" spans="1:11" ht="12.75">
      <c r="A33">
        <v>12</v>
      </c>
      <c r="B33" t="s">
        <v>153</v>
      </c>
      <c r="C33" t="s">
        <v>123</v>
      </c>
      <c r="D33" t="s">
        <v>154</v>
      </c>
      <c r="E33">
        <v>1986</v>
      </c>
      <c r="F33" t="s">
        <v>396</v>
      </c>
      <c r="H33" s="86">
        <v>2.4027777777777777</v>
      </c>
      <c r="I33">
        <v>73</v>
      </c>
      <c r="J33">
        <v>29</v>
      </c>
      <c r="K33" s="72">
        <v>0.040046296296296295</v>
      </c>
    </row>
    <row r="34" spans="1:11" ht="12.75">
      <c r="A34">
        <v>134</v>
      </c>
      <c r="B34" t="s">
        <v>155</v>
      </c>
      <c r="C34" t="s">
        <v>156</v>
      </c>
      <c r="D34" t="s">
        <v>157</v>
      </c>
      <c r="E34">
        <v>1980</v>
      </c>
      <c r="F34" t="s">
        <v>396</v>
      </c>
      <c r="H34" s="86">
        <v>2.4125</v>
      </c>
      <c r="I34">
        <v>74</v>
      </c>
      <c r="J34">
        <v>30</v>
      </c>
      <c r="K34" s="72">
        <v>0.04020833333333333</v>
      </c>
    </row>
    <row r="35" spans="1:11" ht="12.75">
      <c r="A35">
        <v>122</v>
      </c>
      <c r="B35" t="s">
        <v>158</v>
      </c>
      <c r="C35" t="s">
        <v>102</v>
      </c>
      <c r="D35" t="s">
        <v>117</v>
      </c>
      <c r="E35">
        <v>1987</v>
      </c>
      <c r="F35" t="s">
        <v>396</v>
      </c>
      <c r="H35" s="86">
        <v>2.495833333333333</v>
      </c>
      <c r="I35">
        <v>77</v>
      </c>
      <c r="J35">
        <v>31</v>
      </c>
      <c r="K35" s="72">
        <v>0.04159722222222222</v>
      </c>
    </row>
    <row r="36" spans="1:11" ht="12.75">
      <c r="A36">
        <v>158</v>
      </c>
      <c r="B36" t="s">
        <v>159</v>
      </c>
      <c r="C36" t="s">
        <v>160</v>
      </c>
      <c r="D36" t="s">
        <v>161</v>
      </c>
      <c r="E36">
        <v>1979</v>
      </c>
      <c r="F36" t="s">
        <v>396</v>
      </c>
      <c r="H36" s="86">
        <v>2.5104166666666665</v>
      </c>
      <c r="I36">
        <v>79</v>
      </c>
      <c r="J36">
        <v>32</v>
      </c>
      <c r="K36" s="72">
        <v>0.041840277777777775</v>
      </c>
    </row>
    <row r="37" spans="8:11" ht="12.75">
      <c r="H37" s="86"/>
      <c r="K37" s="72"/>
    </row>
    <row r="38" spans="1:11" ht="12.75">
      <c r="A38">
        <v>87</v>
      </c>
      <c r="B38" t="s">
        <v>162</v>
      </c>
      <c r="C38" t="s">
        <v>163</v>
      </c>
      <c r="D38" t="s">
        <v>164</v>
      </c>
      <c r="E38">
        <v>1970</v>
      </c>
      <c r="F38" t="s">
        <v>403</v>
      </c>
      <c r="H38" s="86">
        <v>1.56875</v>
      </c>
      <c r="I38">
        <v>1</v>
      </c>
      <c r="J38">
        <v>1</v>
      </c>
      <c r="K38" s="72">
        <v>0.026145833333333333</v>
      </c>
    </row>
    <row r="39" spans="1:11" ht="12.75">
      <c r="A39">
        <v>61</v>
      </c>
      <c r="B39" t="s">
        <v>165</v>
      </c>
      <c r="C39" t="s">
        <v>166</v>
      </c>
      <c r="D39" t="s">
        <v>92</v>
      </c>
      <c r="E39">
        <v>1971</v>
      </c>
      <c r="F39" t="s">
        <v>403</v>
      </c>
      <c r="H39" s="86">
        <v>1.5895833333333333</v>
      </c>
      <c r="I39">
        <v>2</v>
      </c>
      <c r="J39">
        <v>2</v>
      </c>
      <c r="K39" s="72">
        <v>0.026493055555555554</v>
      </c>
    </row>
    <row r="40" spans="1:11" ht="12.75">
      <c r="A40">
        <v>103</v>
      </c>
      <c r="B40" t="s">
        <v>167</v>
      </c>
      <c r="C40" t="s">
        <v>90</v>
      </c>
      <c r="D40" t="s">
        <v>168</v>
      </c>
      <c r="E40">
        <v>1967</v>
      </c>
      <c r="F40" t="s">
        <v>403</v>
      </c>
      <c r="H40" s="86">
        <v>1.8090277777777777</v>
      </c>
      <c r="I40">
        <v>16</v>
      </c>
      <c r="J40">
        <v>3</v>
      </c>
      <c r="K40" s="72">
        <v>0.030150462962962962</v>
      </c>
    </row>
    <row r="41" spans="1:11" ht="12.75">
      <c r="A41">
        <v>58</v>
      </c>
      <c r="B41" t="s">
        <v>169</v>
      </c>
      <c r="C41" t="s">
        <v>160</v>
      </c>
      <c r="D41" t="s">
        <v>404</v>
      </c>
      <c r="E41">
        <v>1963</v>
      </c>
      <c r="F41" t="s">
        <v>403</v>
      </c>
      <c r="H41" s="86">
        <v>1.854861111111111</v>
      </c>
      <c r="I41">
        <v>21</v>
      </c>
      <c r="J41">
        <v>4</v>
      </c>
      <c r="K41" s="72">
        <v>0.030914351851851853</v>
      </c>
    </row>
    <row r="42" spans="1:11" ht="12.75">
      <c r="A42">
        <v>34</v>
      </c>
      <c r="B42" t="s">
        <v>171</v>
      </c>
      <c r="C42" t="s">
        <v>123</v>
      </c>
      <c r="D42" t="s">
        <v>8</v>
      </c>
      <c r="E42">
        <v>1970</v>
      </c>
      <c r="F42" t="s">
        <v>403</v>
      </c>
      <c r="H42" s="86">
        <v>1.8555555555555556</v>
      </c>
      <c r="I42">
        <v>22</v>
      </c>
      <c r="J42">
        <v>5</v>
      </c>
      <c r="K42" s="72">
        <v>0.030925925925925926</v>
      </c>
    </row>
    <row r="43" spans="1:11" ht="12.75">
      <c r="A43">
        <v>39</v>
      </c>
      <c r="B43" t="s">
        <v>19</v>
      </c>
      <c r="C43" t="s">
        <v>90</v>
      </c>
      <c r="D43" t="s">
        <v>172</v>
      </c>
      <c r="E43">
        <v>1971</v>
      </c>
      <c r="F43" t="s">
        <v>403</v>
      </c>
      <c r="H43" s="86">
        <v>1.8631944444444444</v>
      </c>
      <c r="I43">
        <v>25</v>
      </c>
      <c r="J43">
        <v>6</v>
      </c>
      <c r="K43" s="72">
        <v>0.031053240740740742</v>
      </c>
    </row>
    <row r="44" spans="1:11" ht="12.75">
      <c r="A44">
        <v>104</v>
      </c>
      <c r="B44" t="s">
        <v>405</v>
      </c>
      <c r="C44" t="s">
        <v>174</v>
      </c>
      <c r="D44" t="s">
        <v>406</v>
      </c>
      <c r="E44">
        <v>1972</v>
      </c>
      <c r="F44" t="s">
        <v>403</v>
      </c>
      <c r="H44" s="86">
        <v>1.9631944444444445</v>
      </c>
      <c r="I44">
        <v>37</v>
      </c>
      <c r="J44">
        <v>7</v>
      </c>
      <c r="K44" s="72">
        <v>0.032719907407407406</v>
      </c>
    </row>
    <row r="45" spans="1:11" ht="12.75">
      <c r="A45">
        <v>67</v>
      </c>
      <c r="B45" t="s">
        <v>176</v>
      </c>
      <c r="C45" t="s">
        <v>138</v>
      </c>
      <c r="D45" t="s">
        <v>172</v>
      </c>
      <c r="E45">
        <v>1970</v>
      </c>
      <c r="F45" t="s">
        <v>403</v>
      </c>
      <c r="H45" s="86">
        <v>1.9965277777777777</v>
      </c>
      <c r="I45">
        <v>40</v>
      </c>
      <c r="J45">
        <v>8</v>
      </c>
      <c r="K45" s="72">
        <v>0.033275462962962965</v>
      </c>
    </row>
    <row r="46" spans="1:11" ht="12.75">
      <c r="A46">
        <v>32</v>
      </c>
      <c r="B46" t="s">
        <v>177</v>
      </c>
      <c r="C46" t="s">
        <v>178</v>
      </c>
      <c r="D46" t="s">
        <v>172</v>
      </c>
      <c r="E46">
        <v>1970</v>
      </c>
      <c r="F46" t="s">
        <v>403</v>
      </c>
      <c r="H46" s="86">
        <v>2.0305555555555554</v>
      </c>
      <c r="I46">
        <v>43</v>
      </c>
      <c r="J46">
        <v>9</v>
      </c>
      <c r="K46" s="72">
        <v>0.03384259259259259</v>
      </c>
    </row>
    <row r="47" spans="1:11" ht="12.75">
      <c r="A47">
        <v>159</v>
      </c>
      <c r="B47" t="s">
        <v>217</v>
      </c>
      <c r="C47" t="s">
        <v>123</v>
      </c>
      <c r="D47" t="s">
        <v>218</v>
      </c>
      <c r="E47">
        <v>1962</v>
      </c>
      <c r="F47" t="s">
        <v>403</v>
      </c>
      <c r="H47" s="86">
        <v>2.0930555555555554</v>
      </c>
      <c r="I47">
        <v>49</v>
      </c>
      <c r="J47">
        <v>10</v>
      </c>
      <c r="K47" s="72">
        <v>0.03488425925925926</v>
      </c>
    </row>
    <row r="48" spans="1:11" ht="12.75">
      <c r="A48">
        <v>124</v>
      </c>
      <c r="B48" t="s">
        <v>148</v>
      </c>
      <c r="C48" t="s">
        <v>174</v>
      </c>
      <c r="D48" t="s">
        <v>172</v>
      </c>
      <c r="E48">
        <v>1971</v>
      </c>
      <c r="F48" t="s">
        <v>403</v>
      </c>
      <c r="H48" s="86">
        <v>2.1666666666666665</v>
      </c>
      <c r="I48">
        <v>56</v>
      </c>
      <c r="J48">
        <v>11</v>
      </c>
      <c r="K48" s="72">
        <v>0.03611111111111111</v>
      </c>
    </row>
    <row r="49" spans="1:11" ht="12.75">
      <c r="A49">
        <v>156</v>
      </c>
      <c r="B49" t="s">
        <v>149</v>
      </c>
      <c r="C49" t="s">
        <v>123</v>
      </c>
      <c r="D49" t="s">
        <v>179</v>
      </c>
      <c r="E49">
        <v>1964</v>
      </c>
      <c r="F49" t="s">
        <v>403</v>
      </c>
      <c r="H49" s="86">
        <v>2.267361111111111</v>
      </c>
      <c r="I49">
        <v>63</v>
      </c>
      <c r="J49">
        <v>12</v>
      </c>
      <c r="K49" s="72">
        <v>0.03778935185185185</v>
      </c>
    </row>
    <row r="50" spans="1:11" ht="12.75">
      <c r="A50">
        <v>148</v>
      </c>
      <c r="B50" t="s">
        <v>180</v>
      </c>
      <c r="C50" t="s">
        <v>156</v>
      </c>
      <c r="D50" t="s">
        <v>181</v>
      </c>
      <c r="E50">
        <v>1970</v>
      </c>
      <c r="F50" t="s">
        <v>403</v>
      </c>
      <c r="H50" s="86">
        <v>2.317361111111111</v>
      </c>
      <c r="I50">
        <v>69</v>
      </c>
      <c r="J50">
        <v>13</v>
      </c>
      <c r="K50" s="72">
        <v>0.038622685185185184</v>
      </c>
    </row>
    <row r="51" spans="1:11" ht="12.75">
      <c r="A51">
        <v>115</v>
      </c>
      <c r="B51" t="s">
        <v>126</v>
      </c>
      <c r="C51" t="s">
        <v>182</v>
      </c>
      <c r="D51" t="s">
        <v>117</v>
      </c>
      <c r="E51">
        <v>1963</v>
      </c>
      <c r="F51" t="s">
        <v>403</v>
      </c>
      <c r="H51" s="86">
        <v>2.3569444444444443</v>
      </c>
      <c r="I51">
        <v>70</v>
      </c>
      <c r="J51">
        <v>14</v>
      </c>
      <c r="K51" s="72">
        <v>0.039282407407407405</v>
      </c>
    </row>
    <row r="52" spans="1:11" ht="12.75">
      <c r="A52">
        <v>117</v>
      </c>
      <c r="B52" t="s">
        <v>87</v>
      </c>
      <c r="C52" t="s">
        <v>88</v>
      </c>
      <c r="D52" t="s">
        <v>172</v>
      </c>
      <c r="E52">
        <v>1971</v>
      </c>
      <c r="F52" t="s">
        <v>403</v>
      </c>
      <c r="H52" s="86">
        <v>2.401388888888889</v>
      </c>
      <c r="I52">
        <v>72</v>
      </c>
      <c r="J52">
        <v>15</v>
      </c>
      <c r="K52" s="72">
        <v>0.04002314814814815</v>
      </c>
    </row>
    <row r="53" spans="1:11" ht="12.75">
      <c r="A53">
        <v>123</v>
      </c>
      <c r="B53" t="s">
        <v>183</v>
      </c>
      <c r="C53" t="s">
        <v>184</v>
      </c>
      <c r="D53" t="s">
        <v>117</v>
      </c>
      <c r="E53">
        <v>1965</v>
      </c>
      <c r="F53" t="s">
        <v>403</v>
      </c>
      <c r="H53" s="86">
        <v>2.5027777777777778</v>
      </c>
      <c r="I53">
        <v>78</v>
      </c>
      <c r="J53">
        <v>16</v>
      </c>
      <c r="K53" s="72">
        <v>0.041712962962962966</v>
      </c>
    </row>
    <row r="54" spans="1:11" ht="12.75">
      <c r="A54">
        <v>77</v>
      </c>
      <c r="B54" t="s">
        <v>185</v>
      </c>
      <c r="C54" t="s">
        <v>90</v>
      </c>
      <c r="D54" t="s">
        <v>186</v>
      </c>
      <c r="E54">
        <v>1963</v>
      </c>
      <c r="F54" t="s">
        <v>403</v>
      </c>
      <c r="H54" s="86">
        <v>2.7423611111111112</v>
      </c>
      <c r="I54">
        <v>83</v>
      </c>
      <c r="J54">
        <v>17</v>
      </c>
      <c r="K54" s="72">
        <v>0.04570601851851852</v>
      </c>
    </row>
    <row r="55" spans="1:11" ht="12.75">
      <c r="A55">
        <v>44</v>
      </c>
      <c r="B55" t="s">
        <v>187</v>
      </c>
      <c r="C55" t="s">
        <v>90</v>
      </c>
      <c r="D55" t="s">
        <v>188</v>
      </c>
      <c r="E55">
        <v>1967</v>
      </c>
      <c r="F55" t="s">
        <v>403</v>
      </c>
      <c r="H55" s="86">
        <v>2.979861111111111</v>
      </c>
      <c r="I55">
        <v>85</v>
      </c>
      <c r="J55">
        <v>18</v>
      </c>
      <c r="K55" s="72">
        <v>0.04966435185185185</v>
      </c>
    </row>
    <row r="56" spans="8:11" ht="12.75">
      <c r="H56" s="86"/>
      <c r="K56" s="72"/>
    </row>
    <row r="57" spans="1:11" ht="12.75">
      <c r="A57">
        <v>29</v>
      </c>
      <c r="B57" t="s">
        <v>189</v>
      </c>
      <c r="C57" t="s">
        <v>94</v>
      </c>
      <c r="D57" t="s">
        <v>190</v>
      </c>
      <c r="E57">
        <v>1960</v>
      </c>
      <c r="F57" t="s">
        <v>407</v>
      </c>
      <c r="H57" s="86">
        <v>1.6493055555555556</v>
      </c>
      <c r="I57">
        <v>3</v>
      </c>
      <c r="J57">
        <v>1</v>
      </c>
      <c r="K57" s="72">
        <v>0.027488425925925927</v>
      </c>
    </row>
    <row r="58" spans="1:11" ht="12.75">
      <c r="A58">
        <v>30</v>
      </c>
      <c r="B58" t="s">
        <v>191</v>
      </c>
      <c r="C58" t="s">
        <v>121</v>
      </c>
      <c r="D58" t="s">
        <v>408</v>
      </c>
      <c r="E58">
        <v>1959</v>
      </c>
      <c r="F58" t="s">
        <v>407</v>
      </c>
      <c r="H58" s="86">
        <v>1.6548611111111111</v>
      </c>
      <c r="I58">
        <v>5</v>
      </c>
      <c r="J58">
        <v>2</v>
      </c>
      <c r="K58" s="72">
        <v>0.02758101851851852</v>
      </c>
    </row>
    <row r="59" spans="1:11" ht="12.75">
      <c r="A59">
        <v>607</v>
      </c>
      <c r="B59" t="s">
        <v>193</v>
      </c>
      <c r="C59" t="s">
        <v>194</v>
      </c>
      <c r="D59" t="s">
        <v>11</v>
      </c>
      <c r="E59">
        <v>1956</v>
      </c>
      <c r="F59" t="s">
        <v>407</v>
      </c>
      <c r="H59" s="86">
        <v>1.7569444444444444</v>
      </c>
      <c r="I59">
        <v>11</v>
      </c>
      <c r="J59">
        <v>3</v>
      </c>
      <c r="K59" s="72">
        <v>0.029282407407407406</v>
      </c>
    </row>
    <row r="60" spans="1:11" ht="12.75">
      <c r="A60">
        <v>31</v>
      </c>
      <c r="B60" t="s">
        <v>195</v>
      </c>
      <c r="C60" t="s">
        <v>94</v>
      </c>
      <c r="D60" t="s">
        <v>161</v>
      </c>
      <c r="E60">
        <v>1961</v>
      </c>
      <c r="F60" t="s">
        <v>407</v>
      </c>
      <c r="H60" s="86">
        <v>1.7743055555555556</v>
      </c>
      <c r="I60">
        <v>12</v>
      </c>
      <c r="J60">
        <v>4</v>
      </c>
      <c r="K60" s="72">
        <v>0.02957175925925926</v>
      </c>
    </row>
    <row r="61" spans="1:11" ht="12.75">
      <c r="A61">
        <v>84</v>
      </c>
      <c r="B61" t="s">
        <v>196</v>
      </c>
      <c r="C61" t="s">
        <v>156</v>
      </c>
      <c r="D61" t="s">
        <v>197</v>
      </c>
      <c r="E61">
        <v>1953</v>
      </c>
      <c r="F61" t="s">
        <v>407</v>
      </c>
      <c r="H61" s="86">
        <v>1.836111111111111</v>
      </c>
      <c r="I61">
        <v>24</v>
      </c>
      <c r="J61">
        <v>5</v>
      </c>
      <c r="K61" s="72">
        <v>0.030601851851851852</v>
      </c>
    </row>
    <row r="62" spans="1:11" ht="12.75">
      <c r="A62">
        <v>98</v>
      </c>
      <c r="B62" t="s">
        <v>198</v>
      </c>
      <c r="C62" t="s">
        <v>126</v>
      </c>
      <c r="D62" t="s">
        <v>409</v>
      </c>
      <c r="E62">
        <v>1962</v>
      </c>
      <c r="F62" t="s">
        <v>407</v>
      </c>
      <c r="H62" s="86">
        <v>1.86875</v>
      </c>
      <c r="I62">
        <v>26</v>
      </c>
      <c r="J62">
        <v>6</v>
      </c>
      <c r="K62" s="72">
        <v>0.031145833333333334</v>
      </c>
    </row>
    <row r="63" spans="1:11" ht="12.75">
      <c r="A63">
        <v>93</v>
      </c>
      <c r="B63" t="s">
        <v>199</v>
      </c>
      <c r="C63" t="s">
        <v>200</v>
      </c>
      <c r="D63" t="s">
        <v>201</v>
      </c>
      <c r="E63">
        <v>1954</v>
      </c>
      <c r="F63" t="s">
        <v>407</v>
      </c>
      <c r="H63" s="86">
        <v>1.8840277777777779</v>
      </c>
      <c r="I63">
        <v>28</v>
      </c>
      <c r="J63">
        <v>7</v>
      </c>
      <c r="K63" s="72">
        <v>0.03140046296296296</v>
      </c>
    </row>
    <row r="64" spans="1:11" ht="12.75">
      <c r="A64">
        <v>72</v>
      </c>
      <c r="B64" t="s">
        <v>202</v>
      </c>
      <c r="C64" t="s">
        <v>203</v>
      </c>
      <c r="D64" t="s">
        <v>11</v>
      </c>
      <c r="E64">
        <v>1960</v>
      </c>
      <c r="F64" t="s">
        <v>407</v>
      </c>
      <c r="H64" s="86">
        <v>1.9118055555555555</v>
      </c>
      <c r="I64">
        <v>33</v>
      </c>
      <c r="J64">
        <v>8</v>
      </c>
      <c r="K64" s="72">
        <v>0.03186342592592593</v>
      </c>
    </row>
    <row r="65" spans="1:11" ht="12.75">
      <c r="A65">
        <v>48</v>
      </c>
      <c r="B65" t="s">
        <v>204</v>
      </c>
      <c r="C65" t="s">
        <v>205</v>
      </c>
      <c r="D65" t="s">
        <v>206</v>
      </c>
      <c r="E65">
        <v>1957</v>
      </c>
      <c r="F65" t="s">
        <v>407</v>
      </c>
      <c r="H65" s="86">
        <v>1.9194444444444445</v>
      </c>
      <c r="I65">
        <v>34</v>
      </c>
      <c r="J65">
        <v>9</v>
      </c>
      <c r="K65" s="72">
        <v>0.03199074074074074</v>
      </c>
    </row>
    <row r="66" spans="1:11" ht="12.75">
      <c r="A66">
        <v>41</v>
      </c>
      <c r="B66" t="s">
        <v>207</v>
      </c>
      <c r="C66" t="s">
        <v>200</v>
      </c>
      <c r="D66" t="s">
        <v>208</v>
      </c>
      <c r="E66">
        <v>1955</v>
      </c>
      <c r="F66" t="s">
        <v>407</v>
      </c>
      <c r="H66" s="86">
        <v>1.9333333333333333</v>
      </c>
      <c r="I66">
        <v>35</v>
      </c>
      <c r="J66">
        <v>10</v>
      </c>
      <c r="K66" s="72">
        <v>0.03222222222222222</v>
      </c>
    </row>
    <row r="67" spans="1:11" ht="12.75">
      <c r="A67">
        <v>59</v>
      </c>
      <c r="B67" t="s">
        <v>209</v>
      </c>
      <c r="C67" t="s">
        <v>97</v>
      </c>
      <c r="D67" t="s">
        <v>210</v>
      </c>
      <c r="E67">
        <v>1953</v>
      </c>
      <c r="F67" t="s">
        <v>407</v>
      </c>
      <c r="H67" s="86">
        <v>1.9430555555555555</v>
      </c>
      <c r="I67">
        <v>36</v>
      </c>
      <c r="J67">
        <v>11</v>
      </c>
      <c r="K67" s="72">
        <v>0.03238425925925926</v>
      </c>
    </row>
    <row r="68" spans="1:11" ht="12.75">
      <c r="A68">
        <v>139</v>
      </c>
      <c r="B68" t="s">
        <v>211</v>
      </c>
      <c r="C68" t="s">
        <v>212</v>
      </c>
      <c r="D68" t="s">
        <v>117</v>
      </c>
      <c r="E68">
        <v>1957</v>
      </c>
      <c r="F68" t="s">
        <v>407</v>
      </c>
      <c r="H68" s="86">
        <v>2.0118055555555556</v>
      </c>
      <c r="I68">
        <v>42</v>
      </c>
      <c r="J68">
        <v>12</v>
      </c>
      <c r="K68" s="72">
        <v>0.03353009259259259</v>
      </c>
    </row>
    <row r="69" spans="1:11" ht="12.75">
      <c r="A69">
        <v>62</v>
      </c>
      <c r="B69" t="s">
        <v>174</v>
      </c>
      <c r="C69" t="s">
        <v>213</v>
      </c>
      <c r="D69" t="s">
        <v>410</v>
      </c>
      <c r="E69">
        <v>1958</v>
      </c>
      <c r="F69" t="s">
        <v>407</v>
      </c>
      <c r="H69" s="86">
        <v>2.035416666666667</v>
      </c>
      <c r="I69">
        <v>44</v>
      </c>
      <c r="J69">
        <v>13</v>
      </c>
      <c r="K69" s="72">
        <v>0.03392361111111111</v>
      </c>
    </row>
    <row r="70" spans="1:11" ht="12.75">
      <c r="A70">
        <v>138</v>
      </c>
      <c r="B70" t="s">
        <v>215</v>
      </c>
      <c r="C70" t="s">
        <v>216</v>
      </c>
      <c r="D70" t="s">
        <v>117</v>
      </c>
      <c r="E70">
        <v>1954</v>
      </c>
      <c r="F70" t="s">
        <v>407</v>
      </c>
      <c r="H70" s="86">
        <v>2.05</v>
      </c>
      <c r="I70">
        <v>46</v>
      </c>
      <c r="J70">
        <v>14</v>
      </c>
      <c r="K70" s="72">
        <v>0.034166666666666665</v>
      </c>
    </row>
    <row r="71" spans="1:11" ht="12.75">
      <c r="A71">
        <v>113</v>
      </c>
      <c r="B71" t="s">
        <v>219</v>
      </c>
      <c r="C71" t="s">
        <v>147</v>
      </c>
      <c r="D71" t="s">
        <v>117</v>
      </c>
      <c r="E71">
        <v>1957</v>
      </c>
      <c r="F71" t="s">
        <v>407</v>
      </c>
      <c r="H71" s="86">
        <v>2.107638888888889</v>
      </c>
      <c r="I71">
        <v>51</v>
      </c>
      <c r="J71">
        <v>15</v>
      </c>
      <c r="K71" s="72">
        <v>0.03512731481481481</v>
      </c>
    </row>
    <row r="72" spans="1:11" ht="12.75">
      <c r="A72">
        <v>132</v>
      </c>
      <c r="B72" t="s">
        <v>220</v>
      </c>
      <c r="C72" t="s">
        <v>90</v>
      </c>
      <c r="D72" t="s">
        <v>221</v>
      </c>
      <c r="E72">
        <v>1961</v>
      </c>
      <c r="F72" t="s">
        <v>407</v>
      </c>
      <c r="H72" s="86">
        <v>2.151388888888889</v>
      </c>
      <c r="I72">
        <v>54</v>
      </c>
      <c r="J72">
        <v>16</v>
      </c>
      <c r="K72" s="72">
        <v>0.03585648148148148</v>
      </c>
    </row>
    <row r="73" spans="1:11" ht="12.75">
      <c r="A73">
        <v>137</v>
      </c>
      <c r="B73" t="s">
        <v>222</v>
      </c>
      <c r="C73" t="s">
        <v>223</v>
      </c>
      <c r="D73" t="s">
        <v>117</v>
      </c>
      <c r="E73">
        <v>1962</v>
      </c>
      <c r="F73" t="s">
        <v>407</v>
      </c>
      <c r="H73" s="86">
        <v>2.1631944444444446</v>
      </c>
      <c r="I73">
        <v>55</v>
      </c>
      <c r="J73">
        <v>17</v>
      </c>
      <c r="K73" s="72">
        <v>0.03605324074074074</v>
      </c>
    </row>
    <row r="74" spans="1:11" ht="12.75">
      <c r="A74">
        <v>95</v>
      </c>
      <c r="B74" t="s">
        <v>224</v>
      </c>
      <c r="C74" t="s">
        <v>97</v>
      </c>
      <c r="D74" t="s">
        <v>8</v>
      </c>
      <c r="E74">
        <v>1962</v>
      </c>
      <c r="F74" t="s">
        <v>407</v>
      </c>
      <c r="H74" s="86">
        <v>2.275</v>
      </c>
      <c r="I74">
        <v>64</v>
      </c>
      <c r="J74">
        <v>18</v>
      </c>
      <c r="K74" s="72">
        <v>0.03791666666666667</v>
      </c>
    </row>
    <row r="75" spans="1:11" ht="12.75">
      <c r="A75">
        <v>51</v>
      </c>
      <c r="B75" t="s">
        <v>225</v>
      </c>
      <c r="C75" t="s">
        <v>121</v>
      </c>
      <c r="D75" t="s">
        <v>411</v>
      </c>
      <c r="E75">
        <v>1955</v>
      </c>
      <c r="F75" t="s">
        <v>407</v>
      </c>
      <c r="H75" s="86">
        <v>2.2958333333333334</v>
      </c>
      <c r="I75">
        <v>65</v>
      </c>
      <c r="J75">
        <v>19</v>
      </c>
      <c r="K75" s="72">
        <v>0.03826388888888889</v>
      </c>
    </row>
    <row r="76" spans="1:11" ht="12.75">
      <c r="A76">
        <v>86</v>
      </c>
      <c r="B76" t="s">
        <v>227</v>
      </c>
      <c r="C76" t="s">
        <v>228</v>
      </c>
      <c r="D76" t="s">
        <v>229</v>
      </c>
      <c r="E76">
        <v>1957</v>
      </c>
      <c r="F76" t="s">
        <v>407</v>
      </c>
      <c r="H76" s="86">
        <v>2.3125</v>
      </c>
      <c r="I76">
        <v>66</v>
      </c>
      <c r="J76">
        <v>20</v>
      </c>
      <c r="K76" s="72">
        <v>0.03854166666666667</v>
      </c>
    </row>
    <row r="77" spans="1:11" ht="12.75">
      <c r="A77">
        <v>35</v>
      </c>
      <c r="B77" t="s">
        <v>230</v>
      </c>
      <c r="C77" t="s">
        <v>231</v>
      </c>
      <c r="D77" t="s">
        <v>412</v>
      </c>
      <c r="E77">
        <v>1961</v>
      </c>
      <c r="F77" t="s">
        <v>407</v>
      </c>
      <c r="H77" s="86">
        <v>2.3625</v>
      </c>
      <c r="I77">
        <v>71</v>
      </c>
      <c r="J77">
        <v>21</v>
      </c>
      <c r="K77" s="72">
        <v>0.039375</v>
      </c>
    </row>
    <row r="78" spans="1:11" ht="12.75">
      <c r="A78">
        <v>110</v>
      </c>
      <c r="B78" t="s">
        <v>413</v>
      </c>
      <c r="C78" t="s">
        <v>156</v>
      </c>
      <c r="D78" t="s">
        <v>172</v>
      </c>
      <c r="E78">
        <v>1953</v>
      </c>
      <c r="F78" t="s">
        <v>407</v>
      </c>
      <c r="H78" s="86">
        <v>2.4604166666666667</v>
      </c>
      <c r="I78">
        <v>76</v>
      </c>
      <c r="J78">
        <v>22</v>
      </c>
      <c r="K78" s="72">
        <v>0.04100694444444444</v>
      </c>
    </row>
    <row r="79" spans="1:11" ht="12.75">
      <c r="A79">
        <v>17</v>
      </c>
      <c r="B79" t="s">
        <v>234</v>
      </c>
      <c r="C79" t="s">
        <v>160</v>
      </c>
      <c r="D79" t="s">
        <v>172</v>
      </c>
      <c r="E79">
        <v>1953</v>
      </c>
      <c r="F79" t="s">
        <v>407</v>
      </c>
      <c r="H79" s="86">
        <v>2.7291666666666665</v>
      </c>
      <c r="I79">
        <v>82</v>
      </c>
      <c r="J79">
        <v>23</v>
      </c>
      <c r="K79" s="72">
        <v>0.04548611111111111</v>
      </c>
    </row>
    <row r="80" spans="1:11" ht="12.75">
      <c r="A80">
        <v>146</v>
      </c>
      <c r="B80" t="s">
        <v>235</v>
      </c>
      <c r="C80" t="s">
        <v>112</v>
      </c>
      <c r="D80" t="s">
        <v>172</v>
      </c>
      <c r="E80">
        <v>1960</v>
      </c>
      <c r="F80" t="s">
        <v>407</v>
      </c>
      <c r="H80" s="86">
        <v>2.902083333333333</v>
      </c>
      <c r="I80">
        <v>84</v>
      </c>
      <c r="J80">
        <v>24</v>
      </c>
      <c r="K80" s="72">
        <v>0.04836805555555555</v>
      </c>
    </row>
    <row r="81" spans="1:11" ht="12.75">
      <c r="A81">
        <v>21</v>
      </c>
      <c r="B81" t="s">
        <v>236</v>
      </c>
      <c r="C81" t="s">
        <v>237</v>
      </c>
      <c r="D81" t="s">
        <v>238</v>
      </c>
      <c r="E81">
        <v>1958</v>
      </c>
      <c r="F81" t="s">
        <v>407</v>
      </c>
      <c r="H81" s="86">
        <v>3.4458333333333333</v>
      </c>
      <c r="I81">
        <v>86</v>
      </c>
      <c r="J81">
        <v>25</v>
      </c>
      <c r="K81" s="72">
        <v>0.057430555555555554</v>
      </c>
    </row>
    <row r="82" spans="8:11" ht="12.75">
      <c r="H82" s="86"/>
      <c r="K82" s="72"/>
    </row>
    <row r="83" spans="1:11" ht="12.75">
      <c r="A83">
        <v>99</v>
      </c>
      <c r="B83" t="s">
        <v>239</v>
      </c>
      <c r="C83" t="s">
        <v>160</v>
      </c>
      <c r="D83" t="s">
        <v>240</v>
      </c>
      <c r="E83">
        <v>1952</v>
      </c>
      <c r="F83" t="s">
        <v>414</v>
      </c>
      <c r="H83" s="86">
        <v>1.9784722222222222</v>
      </c>
      <c r="I83">
        <v>38</v>
      </c>
      <c r="J83">
        <v>1</v>
      </c>
      <c r="K83" s="72">
        <v>0.03297453703703704</v>
      </c>
    </row>
    <row r="84" spans="1:11" ht="12.75">
      <c r="A84">
        <v>94</v>
      </c>
      <c r="B84" t="s">
        <v>241</v>
      </c>
      <c r="C84" t="s">
        <v>242</v>
      </c>
      <c r="D84" t="s">
        <v>243</v>
      </c>
      <c r="E84">
        <v>1951</v>
      </c>
      <c r="F84" t="s">
        <v>414</v>
      </c>
      <c r="H84" s="86">
        <v>2.078472222222222</v>
      </c>
      <c r="I84">
        <v>47</v>
      </c>
      <c r="J84">
        <v>2</v>
      </c>
      <c r="K84" s="72">
        <v>0.0346412037037037</v>
      </c>
    </row>
    <row r="85" spans="1:11" ht="12.75">
      <c r="A85">
        <v>130</v>
      </c>
      <c r="B85" t="s">
        <v>244</v>
      </c>
      <c r="C85" t="s">
        <v>166</v>
      </c>
      <c r="D85" t="s">
        <v>245</v>
      </c>
      <c r="E85">
        <v>1950</v>
      </c>
      <c r="F85" t="s">
        <v>414</v>
      </c>
      <c r="H85" s="86">
        <v>2.136111111111111</v>
      </c>
      <c r="I85">
        <v>53</v>
      </c>
      <c r="J85">
        <v>3</v>
      </c>
      <c r="K85" s="72">
        <v>0.03560185185185185</v>
      </c>
    </row>
    <row r="86" spans="1:11" ht="12.75">
      <c r="A86">
        <v>79</v>
      </c>
      <c r="B86" t="s">
        <v>246</v>
      </c>
      <c r="C86" t="s">
        <v>247</v>
      </c>
      <c r="D86" t="s">
        <v>8</v>
      </c>
      <c r="E86">
        <v>1951</v>
      </c>
      <c r="F86" t="s">
        <v>414</v>
      </c>
      <c r="H86" s="86">
        <v>2.213888888888889</v>
      </c>
      <c r="I86">
        <v>61</v>
      </c>
      <c r="J86">
        <v>4</v>
      </c>
      <c r="K86" s="72">
        <v>0.036898148148148145</v>
      </c>
    </row>
    <row r="87" spans="1:11" ht="12.75">
      <c r="A87">
        <v>114</v>
      </c>
      <c r="B87" t="s">
        <v>248</v>
      </c>
      <c r="C87" t="s">
        <v>249</v>
      </c>
      <c r="D87" t="s">
        <v>117</v>
      </c>
      <c r="E87">
        <v>1951</v>
      </c>
      <c r="F87" t="s">
        <v>414</v>
      </c>
      <c r="H87" s="86">
        <v>2.236111111111111</v>
      </c>
      <c r="I87">
        <v>62</v>
      </c>
      <c r="J87">
        <v>5</v>
      </c>
      <c r="K87" s="72">
        <v>0.03726851851851852</v>
      </c>
    </row>
    <row r="88" spans="1:11" ht="12.75">
      <c r="A88">
        <v>52</v>
      </c>
      <c r="B88" t="s">
        <v>42</v>
      </c>
      <c r="C88" t="s">
        <v>194</v>
      </c>
      <c r="D88" t="s">
        <v>250</v>
      </c>
      <c r="E88">
        <v>1946</v>
      </c>
      <c r="F88" t="s">
        <v>414</v>
      </c>
      <c r="H88" s="86">
        <v>2.4604166666666667</v>
      </c>
      <c r="I88">
        <v>75</v>
      </c>
      <c r="J88">
        <v>6</v>
      </c>
      <c r="K88" s="72">
        <v>0.04100694444444444</v>
      </c>
    </row>
    <row r="89" spans="1:11" ht="12.75">
      <c r="A89">
        <v>129</v>
      </c>
      <c r="B89" t="s">
        <v>251</v>
      </c>
      <c r="C89" t="s">
        <v>203</v>
      </c>
      <c r="D89" t="s">
        <v>252</v>
      </c>
      <c r="E89">
        <v>1949</v>
      </c>
      <c r="F89" t="s">
        <v>414</v>
      </c>
      <c r="H89" s="86">
        <v>2.625</v>
      </c>
      <c r="I89">
        <v>80</v>
      </c>
      <c r="J89">
        <v>7</v>
      </c>
      <c r="K89" s="72">
        <v>0.04375</v>
      </c>
    </row>
    <row r="90" spans="1:11" ht="12.75">
      <c r="A90">
        <v>151</v>
      </c>
      <c r="B90" t="s">
        <v>104</v>
      </c>
      <c r="C90" t="s">
        <v>121</v>
      </c>
      <c r="D90" t="s">
        <v>8</v>
      </c>
      <c r="E90">
        <v>1952</v>
      </c>
      <c r="F90" t="s">
        <v>414</v>
      </c>
      <c r="H90" s="86">
        <v>2.6847222222222222</v>
      </c>
      <c r="I90">
        <v>81</v>
      </c>
      <c r="J90">
        <v>8</v>
      </c>
      <c r="K90" s="72">
        <v>0.04474537037037037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Normal="90" zoomScaleSheetLayoutView="100" workbookViewId="0" topLeftCell="A1">
      <selection activeCell="J34" sqref="J34"/>
    </sheetView>
  </sheetViews>
  <sheetFormatPr defaultColWidth="12.00390625" defaultRowHeight="12.75"/>
  <cols>
    <col min="1" max="6" width="11.625" style="0" customWidth="1"/>
    <col min="7" max="7" width="11.625" style="3" customWidth="1"/>
    <col min="8" max="9" width="11.625" style="0" customWidth="1"/>
    <col min="10" max="10" width="11.625" style="85" customWidth="1"/>
    <col min="11" max="16384" width="11.625" style="0" customWidth="1"/>
  </cols>
  <sheetData>
    <row r="1" spans="1:10" ht="12.75">
      <c r="A1">
        <v>141</v>
      </c>
      <c r="B1" t="s">
        <v>259</v>
      </c>
      <c r="C1" t="s">
        <v>123</v>
      </c>
      <c r="D1" t="s">
        <v>117</v>
      </c>
      <c r="E1">
        <v>1947</v>
      </c>
      <c r="F1" t="s">
        <v>414</v>
      </c>
      <c r="G1" s="87">
        <v>1.4729166666666667</v>
      </c>
      <c r="H1">
        <v>17</v>
      </c>
      <c r="J1" s="72">
        <v>0.02454861111111111</v>
      </c>
    </row>
    <row r="2" spans="1:10" ht="12.75">
      <c r="A2">
        <v>50</v>
      </c>
      <c r="B2" t="s">
        <v>260</v>
      </c>
      <c r="C2" t="s">
        <v>108</v>
      </c>
      <c r="D2" t="s">
        <v>261</v>
      </c>
      <c r="E2">
        <v>1942</v>
      </c>
      <c r="F2" t="s">
        <v>415</v>
      </c>
      <c r="G2" s="87">
        <v>1.4208333333333334</v>
      </c>
      <c r="H2">
        <v>14</v>
      </c>
      <c r="I2">
        <v>1</v>
      </c>
      <c r="J2" s="72">
        <v>0.023680555555555555</v>
      </c>
    </row>
    <row r="3" spans="1:10" ht="12.75">
      <c r="A3">
        <v>92</v>
      </c>
      <c r="B3" t="s">
        <v>262</v>
      </c>
      <c r="C3" t="s">
        <v>263</v>
      </c>
      <c r="D3" t="s">
        <v>264</v>
      </c>
      <c r="E3">
        <v>1937</v>
      </c>
      <c r="F3" t="s">
        <v>415</v>
      </c>
      <c r="G3" s="87">
        <v>1.5791666666666666</v>
      </c>
      <c r="H3">
        <v>22</v>
      </c>
      <c r="I3">
        <v>2</v>
      </c>
      <c r="J3" s="72">
        <v>0.026319444444444444</v>
      </c>
    </row>
    <row r="4" spans="1:10" ht="12.75">
      <c r="A4">
        <v>28</v>
      </c>
      <c r="B4" t="s">
        <v>265</v>
      </c>
      <c r="C4" t="s">
        <v>123</v>
      </c>
      <c r="D4" t="s">
        <v>266</v>
      </c>
      <c r="E4">
        <v>1941</v>
      </c>
      <c r="F4" t="s">
        <v>415</v>
      </c>
      <c r="G4" s="87">
        <v>1.6090277777777777</v>
      </c>
      <c r="H4">
        <v>24</v>
      </c>
      <c r="I4">
        <v>3</v>
      </c>
      <c r="J4" s="72">
        <v>0.026817129629629628</v>
      </c>
    </row>
    <row r="5" spans="1:10" ht="12.75">
      <c r="A5">
        <v>140</v>
      </c>
      <c r="B5" t="s">
        <v>267</v>
      </c>
      <c r="C5" t="s">
        <v>156</v>
      </c>
      <c r="D5" t="s">
        <v>268</v>
      </c>
      <c r="E5">
        <v>1935</v>
      </c>
      <c r="F5" t="s">
        <v>415</v>
      </c>
      <c r="G5" s="87">
        <v>1.6625</v>
      </c>
      <c r="H5">
        <v>28</v>
      </c>
      <c r="I5">
        <v>4</v>
      </c>
      <c r="J5" s="72">
        <v>0.027708333333333335</v>
      </c>
    </row>
    <row r="6" spans="1:10" ht="12.75">
      <c r="A6">
        <v>18</v>
      </c>
      <c r="B6" t="s">
        <v>269</v>
      </c>
      <c r="C6" t="s">
        <v>123</v>
      </c>
      <c r="D6" t="s">
        <v>270</v>
      </c>
      <c r="E6">
        <v>1939</v>
      </c>
      <c r="F6" t="s">
        <v>415</v>
      </c>
      <c r="G6" s="87">
        <v>1.7027777777777777</v>
      </c>
      <c r="H6">
        <v>30</v>
      </c>
      <c r="I6">
        <v>5</v>
      </c>
      <c r="J6" s="72">
        <v>0.02837962962962963</v>
      </c>
    </row>
    <row r="7" spans="1:10" ht="12.75">
      <c r="A7">
        <v>127</v>
      </c>
      <c r="B7" t="s">
        <v>271</v>
      </c>
      <c r="C7" t="s">
        <v>156</v>
      </c>
      <c r="D7" t="s">
        <v>272</v>
      </c>
      <c r="E7">
        <v>1938</v>
      </c>
      <c r="F7" t="s">
        <v>415</v>
      </c>
      <c r="G7" s="87">
        <v>1.78125</v>
      </c>
      <c r="H7">
        <v>33</v>
      </c>
      <c r="I7">
        <v>6</v>
      </c>
      <c r="J7" s="72">
        <v>0.0296875</v>
      </c>
    </row>
    <row r="8" spans="1:10" ht="12.75">
      <c r="A8">
        <v>26</v>
      </c>
      <c r="B8" t="s">
        <v>273</v>
      </c>
      <c r="C8" t="s">
        <v>231</v>
      </c>
      <c r="D8" t="s">
        <v>245</v>
      </c>
      <c r="E8">
        <v>1938</v>
      </c>
      <c r="F8" t="s">
        <v>415</v>
      </c>
      <c r="G8" s="87">
        <v>1.85625</v>
      </c>
      <c r="H8">
        <v>34</v>
      </c>
      <c r="I8">
        <v>7</v>
      </c>
      <c r="J8" s="72">
        <v>0.0309375</v>
      </c>
    </row>
    <row r="9" spans="1:10" ht="12.75">
      <c r="A9">
        <v>22</v>
      </c>
      <c r="B9" t="s">
        <v>274</v>
      </c>
      <c r="C9" t="s">
        <v>123</v>
      </c>
      <c r="D9" t="s">
        <v>275</v>
      </c>
      <c r="E9">
        <v>1938</v>
      </c>
      <c r="F9" t="s">
        <v>415</v>
      </c>
      <c r="G9" s="87">
        <v>1.882638888888889</v>
      </c>
      <c r="H9">
        <v>35</v>
      </c>
      <c r="I9">
        <v>8</v>
      </c>
      <c r="J9" s="72">
        <v>0.031377314814814816</v>
      </c>
    </row>
    <row r="10" spans="7:10" ht="12.75">
      <c r="G10" s="87"/>
      <c r="J10" s="72"/>
    </row>
    <row r="11" spans="1:10" ht="12.75">
      <c r="A11">
        <v>71</v>
      </c>
      <c r="B11" t="s">
        <v>276</v>
      </c>
      <c r="C11" t="s">
        <v>277</v>
      </c>
      <c r="D11" t="s">
        <v>11</v>
      </c>
      <c r="E11">
        <v>1990</v>
      </c>
      <c r="F11" t="s">
        <v>416</v>
      </c>
      <c r="G11" s="87">
        <v>1.19375</v>
      </c>
      <c r="H11">
        <v>2</v>
      </c>
      <c r="I11">
        <v>1</v>
      </c>
      <c r="J11" s="72">
        <v>0.019895833333333335</v>
      </c>
    </row>
    <row r="12" spans="1:10" ht="12.75">
      <c r="A12">
        <v>125</v>
      </c>
      <c r="B12" t="s">
        <v>278</v>
      </c>
      <c r="C12" t="s">
        <v>279</v>
      </c>
      <c r="D12" t="s">
        <v>8</v>
      </c>
      <c r="E12">
        <v>1978</v>
      </c>
      <c r="F12" t="s">
        <v>416</v>
      </c>
      <c r="G12" s="87">
        <v>1.1979166666666667</v>
      </c>
      <c r="H12">
        <v>3</v>
      </c>
      <c r="I12">
        <v>2</v>
      </c>
      <c r="J12" s="72">
        <v>0.019965277777777776</v>
      </c>
    </row>
    <row r="13" spans="1:10" ht="12.75">
      <c r="A13">
        <v>108</v>
      </c>
      <c r="B13" t="s">
        <v>280</v>
      </c>
      <c r="C13" t="s">
        <v>281</v>
      </c>
      <c r="D13" t="s">
        <v>14</v>
      </c>
      <c r="E13">
        <v>1981</v>
      </c>
      <c r="F13" t="s">
        <v>416</v>
      </c>
      <c r="G13" s="87">
        <v>1.2805555555555554</v>
      </c>
      <c r="H13">
        <v>9</v>
      </c>
      <c r="I13">
        <v>3</v>
      </c>
      <c r="J13" s="72">
        <v>0.021342592592592594</v>
      </c>
    </row>
    <row r="14" spans="1:10" ht="12.75">
      <c r="A14">
        <v>56</v>
      </c>
      <c r="B14" t="s">
        <v>282</v>
      </c>
      <c r="C14" t="s">
        <v>283</v>
      </c>
      <c r="D14" t="s">
        <v>284</v>
      </c>
      <c r="E14">
        <v>1992</v>
      </c>
      <c r="F14" t="s">
        <v>416</v>
      </c>
      <c r="G14" s="87">
        <v>1.4208333333333334</v>
      </c>
      <c r="H14">
        <v>13</v>
      </c>
      <c r="I14">
        <v>4</v>
      </c>
      <c r="J14" s="72">
        <v>0.023680555555555555</v>
      </c>
    </row>
    <row r="15" spans="1:10" ht="12.75">
      <c r="A15">
        <v>157</v>
      </c>
      <c r="B15" t="s">
        <v>285</v>
      </c>
      <c r="C15" t="s">
        <v>286</v>
      </c>
      <c r="D15" t="s">
        <v>172</v>
      </c>
      <c r="E15">
        <v>1985</v>
      </c>
      <c r="F15" t="s">
        <v>416</v>
      </c>
      <c r="G15" s="87">
        <v>1.4708333333333334</v>
      </c>
      <c r="H15">
        <v>16</v>
      </c>
      <c r="I15">
        <v>5</v>
      </c>
      <c r="J15" s="72">
        <v>0.02451388888888889</v>
      </c>
    </row>
    <row r="16" spans="1:10" ht="12.75">
      <c r="A16">
        <v>25</v>
      </c>
      <c r="B16" t="s">
        <v>287</v>
      </c>
      <c r="C16" t="s">
        <v>288</v>
      </c>
      <c r="D16" t="s">
        <v>172</v>
      </c>
      <c r="E16">
        <v>1978</v>
      </c>
      <c r="F16" t="s">
        <v>416</v>
      </c>
      <c r="G16" s="87">
        <v>1.6472222222222221</v>
      </c>
      <c r="H16">
        <v>26</v>
      </c>
      <c r="I16">
        <v>6</v>
      </c>
      <c r="J16" s="72">
        <v>0.027453703703703702</v>
      </c>
    </row>
    <row r="17" spans="1:10" ht="12.75">
      <c r="A17">
        <v>75</v>
      </c>
      <c r="B17" t="s">
        <v>289</v>
      </c>
      <c r="C17" t="s">
        <v>290</v>
      </c>
      <c r="D17" t="s">
        <v>172</v>
      </c>
      <c r="E17">
        <v>1980</v>
      </c>
      <c r="F17" t="s">
        <v>416</v>
      </c>
      <c r="G17" s="87">
        <v>1.7756944444444445</v>
      </c>
      <c r="H17">
        <v>32</v>
      </c>
      <c r="I17">
        <v>7</v>
      </c>
      <c r="J17" s="72">
        <v>0.029594907407407407</v>
      </c>
    </row>
    <row r="18" spans="1:10" ht="12.75">
      <c r="A18">
        <v>76</v>
      </c>
      <c r="B18" t="s">
        <v>254</v>
      </c>
      <c r="C18" t="s">
        <v>255</v>
      </c>
      <c r="D18" t="s">
        <v>186</v>
      </c>
      <c r="E18">
        <v>1991</v>
      </c>
      <c r="F18" t="s">
        <v>416</v>
      </c>
      <c r="G18" s="87">
        <v>2.201388888888889</v>
      </c>
      <c r="H18">
        <v>37</v>
      </c>
      <c r="I18">
        <v>8</v>
      </c>
      <c r="J18" s="72">
        <v>0.036689814814814814</v>
      </c>
    </row>
    <row r="19" spans="7:10" ht="12.75">
      <c r="G19" s="87"/>
      <c r="J19" s="72"/>
    </row>
    <row r="20" spans="1:10" ht="12.75">
      <c r="A20">
        <v>7</v>
      </c>
      <c r="B20" t="s">
        <v>291</v>
      </c>
      <c r="C20" t="s">
        <v>38</v>
      </c>
      <c r="D20" t="s">
        <v>11</v>
      </c>
      <c r="E20">
        <v>1972</v>
      </c>
      <c r="F20" t="s">
        <v>417</v>
      </c>
      <c r="G20" s="87">
        <v>1.179861111111111</v>
      </c>
      <c r="H20">
        <v>1</v>
      </c>
      <c r="I20">
        <v>1</v>
      </c>
      <c r="J20" s="72">
        <v>0.019664351851851853</v>
      </c>
    </row>
    <row r="21" spans="1:10" ht="12.75">
      <c r="A21">
        <v>120</v>
      </c>
      <c r="B21" t="s">
        <v>6</v>
      </c>
      <c r="C21" t="s">
        <v>58</v>
      </c>
      <c r="D21" t="s">
        <v>292</v>
      </c>
      <c r="E21">
        <v>1970</v>
      </c>
      <c r="F21" t="s">
        <v>417</v>
      </c>
      <c r="G21" s="87">
        <v>1.2118055555555556</v>
      </c>
      <c r="H21">
        <v>4</v>
      </c>
      <c r="I21">
        <v>2</v>
      </c>
      <c r="J21" s="72">
        <v>0.020196759259259258</v>
      </c>
    </row>
    <row r="22" spans="1:10" ht="12.75">
      <c r="A22">
        <v>147</v>
      </c>
      <c r="B22" t="s">
        <v>57</v>
      </c>
      <c r="C22" t="s">
        <v>277</v>
      </c>
      <c r="D22" t="s">
        <v>293</v>
      </c>
      <c r="E22">
        <v>1972</v>
      </c>
      <c r="F22" t="s">
        <v>417</v>
      </c>
      <c r="G22" s="87">
        <v>1.2527777777777778</v>
      </c>
      <c r="H22">
        <v>8</v>
      </c>
      <c r="I22">
        <v>3</v>
      </c>
      <c r="J22" s="72">
        <v>0.02087962962962963</v>
      </c>
    </row>
    <row r="23" spans="1:10" ht="12.75">
      <c r="A23">
        <v>68</v>
      </c>
      <c r="B23" t="s">
        <v>52</v>
      </c>
      <c r="C23" t="s">
        <v>294</v>
      </c>
      <c r="D23" t="s">
        <v>172</v>
      </c>
      <c r="E23">
        <v>1973</v>
      </c>
      <c r="F23" t="s">
        <v>417</v>
      </c>
      <c r="G23" s="87">
        <v>1.3868055555555556</v>
      </c>
      <c r="H23">
        <v>11</v>
      </c>
      <c r="I23">
        <v>4</v>
      </c>
      <c r="J23" s="72">
        <v>0.023113425925925926</v>
      </c>
    </row>
    <row r="24" spans="1:10" ht="12.75">
      <c r="A24">
        <v>131</v>
      </c>
      <c r="B24" t="s">
        <v>295</v>
      </c>
      <c r="C24" t="s">
        <v>38</v>
      </c>
      <c r="D24" t="s">
        <v>296</v>
      </c>
      <c r="E24">
        <v>1972</v>
      </c>
      <c r="F24" t="s">
        <v>417</v>
      </c>
      <c r="G24" s="87">
        <v>1.5381944444444444</v>
      </c>
      <c r="H24">
        <v>19</v>
      </c>
      <c r="I24">
        <v>5</v>
      </c>
      <c r="J24" s="72">
        <v>0.025636574074074076</v>
      </c>
    </row>
    <row r="25" spans="1:10" ht="12.75">
      <c r="A25">
        <v>150</v>
      </c>
      <c r="B25" t="s">
        <v>297</v>
      </c>
      <c r="C25" t="s">
        <v>281</v>
      </c>
      <c r="D25" t="s">
        <v>298</v>
      </c>
      <c r="E25">
        <v>1974</v>
      </c>
      <c r="F25" t="s">
        <v>417</v>
      </c>
      <c r="G25" s="87">
        <v>1.5972222222222223</v>
      </c>
      <c r="H25">
        <v>23</v>
      </c>
      <c r="I25">
        <v>6</v>
      </c>
      <c r="J25" s="72">
        <v>0.02662037037037037</v>
      </c>
    </row>
    <row r="26" spans="1:10" ht="12.75">
      <c r="A26">
        <v>60</v>
      </c>
      <c r="B26" t="s">
        <v>299</v>
      </c>
      <c r="C26" t="s">
        <v>58</v>
      </c>
      <c r="D26" t="s">
        <v>300</v>
      </c>
      <c r="E26">
        <v>1970</v>
      </c>
      <c r="F26" t="s">
        <v>417</v>
      </c>
      <c r="G26" s="87">
        <v>1.9354166666666666</v>
      </c>
      <c r="H26">
        <v>36</v>
      </c>
      <c r="I26">
        <v>7</v>
      </c>
      <c r="J26" s="72">
        <v>0.03225694444444444</v>
      </c>
    </row>
    <row r="27" spans="7:10" ht="12.75">
      <c r="G27" s="87"/>
      <c r="J27" s="72"/>
    </row>
    <row r="28" spans="1:10" ht="12.75">
      <c r="A28">
        <v>135</v>
      </c>
      <c r="B28" t="s">
        <v>301</v>
      </c>
      <c r="C28" t="s">
        <v>302</v>
      </c>
      <c r="D28" t="s">
        <v>303</v>
      </c>
      <c r="E28">
        <v>1966</v>
      </c>
      <c r="F28" t="s">
        <v>418</v>
      </c>
      <c r="G28" s="87">
        <v>1.229861111111111</v>
      </c>
      <c r="H28">
        <v>5</v>
      </c>
      <c r="I28">
        <v>1</v>
      </c>
      <c r="J28" s="72">
        <v>0.020497685185185185</v>
      </c>
    </row>
    <row r="29" spans="1:10" ht="12.75">
      <c r="A29">
        <v>91</v>
      </c>
      <c r="B29" t="s">
        <v>304</v>
      </c>
      <c r="C29" t="s">
        <v>305</v>
      </c>
      <c r="D29" t="s">
        <v>419</v>
      </c>
      <c r="E29">
        <v>1964</v>
      </c>
      <c r="F29" t="s">
        <v>418</v>
      </c>
      <c r="G29" s="87">
        <v>1.2520833333333334</v>
      </c>
      <c r="H29">
        <v>7</v>
      </c>
      <c r="I29">
        <v>2</v>
      </c>
      <c r="J29" s="72">
        <v>0.020868055555555556</v>
      </c>
    </row>
    <row r="30" spans="1:10" ht="12.75">
      <c r="A30">
        <v>96</v>
      </c>
      <c r="B30" t="s">
        <v>307</v>
      </c>
      <c r="C30" t="s">
        <v>308</v>
      </c>
      <c r="D30" t="s">
        <v>420</v>
      </c>
      <c r="E30">
        <v>1962</v>
      </c>
      <c r="F30" t="s">
        <v>418</v>
      </c>
      <c r="G30" s="87">
        <v>1.3131944444444446</v>
      </c>
      <c r="H30">
        <v>10</v>
      </c>
      <c r="I30">
        <v>3</v>
      </c>
      <c r="J30" s="72">
        <v>0.021886574074074076</v>
      </c>
    </row>
    <row r="31" spans="1:10" ht="12.75">
      <c r="A31">
        <v>49</v>
      </c>
      <c r="B31" t="s">
        <v>310</v>
      </c>
      <c r="C31" t="s">
        <v>311</v>
      </c>
      <c r="D31" t="s">
        <v>312</v>
      </c>
      <c r="E31">
        <v>1964</v>
      </c>
      <c r="F31" t="s">
        <v>418</v>
      </c>
      <c r="G31" s="87">
        <v>1.4743055555555555</v>
      </c>
      <c r="H31">
        <v>18</v>
      </c>
      <c r="I31">
        <v>4</v>
      </c>
      <c r="J31" s="72">
        <v>0.02457175925925926</v>
      </c>
    </row>
    <row r="32" spans="1:10" ht="12.75">
      <c r="A32">
        <v>128</v>
      </c>
      <c r="B32" t="s">
        <v>313</v>
      </c>
      <c r="C32" t="s">
        <v>22</v>
      </c>
      <c r="D32" t="s">
        <v>252</v>
      </c>
      <c r="E32">
        <v>1960</v>
      </c>
      <c r="F32" t="s">
        <v>418</v>
      </c>
      <c r="G32" s="87">
        <v>1.5583333333333333</v>
      </c>
      <c r="H32">
        <v>20</v>
      </c>
      <c r="I32">
        <v>5</v>
      </c>
      <c r="J32" s="72">
        <v>0.025972222222222223</v>
      </c>
    </row>
    <row r="33" spans="1:10" ht="12.75">
      <c r="A33">
        <v>97</v>
      </c>
      <c r="B33" t="s">
        <v>314</v>
      </c>
      <c r="C33" t="s">
        <v>58</v>
      </c>
      <c r="D33" t="s">
        <v>315</v>
      </c>
      <c r="E33">
        <v>1966</v>
      </c>
      <c r="F33" t="s">
        <v>418</v>
      </c>
      <c r="G33" s="87">
        <v>1.5673611111111112</v>
      </c>
      <c r="H33">
        <v>21</v>
      </c>
      <c r="I33">
        <v>6</v>
      </c>
      <c r="J33" s="72">
        <v>0.026122685185185186</v>
      </c>
    </row>
    <row r="34" spans="1:10" ht="12.75">
      <c r="A34">
        <v>85</v>
      </c>
      <c r="B34" t="s">
        <v>316</v>
      </c>
      <c r="C34" t="s">
        <v>317</v>
      </c>
      <c r="D34" t="s">
        <v>421</v>
      </c>
      <c r="E34">
        <v>1964</v>
      </c>
      <c r="F34" t="s">
        <v>418</v>
      </c>
      <c r="G34" s="87">
        <v>1.6958333333333333</v>
      </c>
      <c r="H34">
        <v>29</v>
      </c>
      <c r="I34">
        <v>7</v>
      </c>
      <c r="J34" s="72">
        <v>0.02826388888888889</v>
      </c>
    </row>
    <row r="35" spans="1:10" ht="12.75">
      <c r="A35">
        <v>154</v>
      </c>
      <c r="B35" t="s">
        <v>256</v>
      </c>
      <c r="C35" t="s">
        <v>257</v>
      </c>
      <c r="D35" t="s">
        <v>172</v>
      </c>
      <c r="E35">
        <v>1963</v>
      </c>
      <c r="F35" t="s">
        <v>418</v>
      </c>
      <c r="G35" s="87">
        <v>2.475</v>
      </c>
      <c r="H35">
        <v>38</v>
      </c>
      <c r="I35">
        <v>8</v>
      </c>
      <c r="J35" s="72">
        <v>0.04125</v>
      </c>
    </row>
    <row r="36" spans="7:10" ht="12.75">
      <c r="G36" s="87"/>
      <c r="J36" s="72"/>
    </row>
    <row r="37" spans="1:10" ht="12.75">
      <c r="A37">
        <v>54</v>
      </c>
      <c r="B37" t="s">
        <v>319</v>
      </c>
      <c r="C37" t="s">
        <v>320</v>
      </c>
      <c r="D37" t="s">
        <v>161</v>
      </c>
      <c r="E37">
        <v>1957</v>
      </c>
      <c r="F37" t="s">
        <v>422</v>
      </c>
      <c r="G37" s="87">
        <v>1.2368055555555555</v>
      </c>
      <c r="H37">
        <v>6</v>
      </c>
      <c r="I37">
        <v>1</v>
      </c>
      <c r="J37" s="72">
        <v>0.020613425925925927</v>
      </c>
    </row>
    <row r="38" spans="1:10" ht="12.75">
      <c r="A38">
        <v>88</v>
      </c>
      <c r="B38" t="s">
        <v>321</v>
      </c>
      <c r="C38" t="s">
        <v>322</v>
      </c>
      <c r="D38" t="s">
        <v>323</v>
      </c>
      <c r="E38">
        <v>1955</v>
      </c>
      <c r="F38" t="s">
        <v>422</v>
      </c>
      <c r="G38" s="87">
        <v>1.398611111111111</v>
      </c>
      <c r="H38">
        <v>12</v>
      </c>
      <c r="I38">
        <v>2</v>
      </c>
      <c r="J38" s="72">
        <v>0.023310185185185184</v>
      </c>
    </row>
    <row r="39" spans="1:10" ht="12.75">
      <c r="A39">
        <v>83</v>
      </c>
      <c r="B39" t="s">
        <v>324</v>
      </c>
      <c r="C39" t="s">
        <v>22</v>
      </c>
      <c r="D39" t="s">
        <v>197</v>
      </c>
      <c r="E39">
        <v>1954</v>
      </c>
      <c r="F39" t="s">
        <v>422</v>
      </c>
      <c r="G39" s="87">
        <v>1.46875</v>
      </c>
      <c r="H39">
        <v>15</v>
      </c>
      <c r="I39">
        <v>3</v>
      </c>
      <c r="J39" s="72">
        <v>0.024479166666666666</v>
      </c>
    </row>
    <row r="40" spans="1:10" ht="12.75">
      <c r="A40">
        <v>19</v>
      </c>
      <c r="B40" t="s">
        <v>325</v>
      </c>
      <c r="C40" t="s">
        <v>320</v>
      </c>
      <c r="D40" t="s">
        <v>326</v>
      </c>
      <c r="E40">
        <v>1946</v>
      </c>
      <c r="F40" t="s">
        <v>422</v>
      </c>
      <c r="G40" s="87">
        <v>1.6423611111111112</v>
      </c>
      <c r="H40">
        <v>25</v>
      </c>
      <c r="I40">
        <v>4</v>
      </c>
      <c r="J40" s="72">
        <v>0.027372685185185184</v>
      </c>
    </row>
    <row r="41" spans="1:10" ht="12.75">
      <c r="A41">
        <v>55</v>
      </c>
      <c r="B41" t="s">
        <v>327</v>
      </c>
      <c r="C41" t="s">
        <v>328</v>
      </c>
      <c r="D41" t="s">
        <v>329</v>
      </c>
      <c r="E41">
        <v>1953</v>
      </c>
      <c r="F41" t="s">
        <v>422</v>
      </c>
      <c r="G41" s="87">
        <v>1.6527777777777777</v>
      </c>
      <c r="H41">
        <v>27</v>
      </c>
      <c r="I41">
        <v>5</v>
      </c>
      <c r="J41" s="72">
        <v>0.027546296296296298</v>
      </c>
    </row>
    <row r="42" spans="1:10" ht="12.75">
      <c r="A42">
        <v>136</v>
      </c>
      <c r="B42" t="s">
        <v>423</v>
      </c>
      <c r="C42" t="s">
        <v>322</v>
      </c>
      <c r="D42" t="s">
        <v>303</v>
      </c>
      <c r="E42">
        <v>1947</v>
      </c>
      <c r="F42" t="s">
        <v>422</v>
      </c>
      <c r="G42" s="87">
        <v>1.7486111111111111</v>
      </c>
      <c r="H42">
        <v>31</v>
      </c>
      <c r="I42">
        <v>6</v>
      </c>
      <c r="J42" s="72">
        <v>0.02914351851851852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view="pageBreakPreview" zoomScaleNormal="90" zoomScaleSheetLayoutView="100" workbookViewId="0" topLeftCell="A1">
      <selection activeCell="H74" sqref="H74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20.25390625" style="0" customWidth="1"/>
    <col min="5" max="5" width="27.375" style="0" customWidth="1"/>
    <col min="6" max="6" width="7.50390625" style="0" customWidth="1"/>
    <col min="7" max="7" width="6.75390625" style="0" customWidth="1"/>
    <col min="8" max="8" width="7.25390625" style="0" customWidth="1"/>
    <col min="9" max="9" width="8.25390625" style="3" customWidth="1"/>
    <col min="10" max="10" width="5.50390625" style="0" customWidth="1"/>
    <col min="11" max="11" width="7.375" style="0" customWidth="1"/>
  </cols>
  <sheetData>
    <row r="1" spans="1:12" ht="12.75">
      <c r="A1" s="4" t="s">
        <v>70</v>
      </c>
      <c r="B1" s="5"/>
      <c r="C1" s="5"/>
      <c r="D1" s="5"/>
      <c r="E1" s="5"/>
      <c r="F1" s="5"/>
      <c r="G1" s="5"/>
      <c r="H1" s="6"/>
      <c r="I1" s="7">
        <v>10.1</v>
      </c>
      <c r="J1" s="7" t="s">
        <v>71</v>
      </c>
      <c r="K1" s="7" t="s">
        <v>72</v>
      </c>
      <c r="L1" s="7"/>
    </row>
    <row r="2" spans="1:11" s="12" customFormat="1" ht="12.75">
      <c r="A2" s="8" t="s">
        <v>73</v>
      </c>
      <c r="B2" s="9"/>
      <c r="C2" s="9"/>
      <c r="D2" s="9"/>
      <c r="E2" s="9"/>
      <c r="F2" s="9"/>
      <c r="G2" s="9"/>
      <c r="H2" s="9"/>
      <c r="I2" s="9"/>
      <c r="J2" s="10"/>
      <c r="K2" s="11"/>
    </row>
    <row r="3" spans="1:12" s="15" customFormat="1" ht="12.75">
      <c r="A3" s="13" t="s">
        <v>74</v>
      </c>
      <c r="B3" s="13" t="s">
        <v>75</v>
      </c>
      <c r="C3" s="14" t="s">
        <v>76</v>
      </c>
      <c r="D3" s="14" t="s">
        <v>77</v>
      </c>
      <c r="E3" s="14" t="s">
        <v>78</v>
      </c>
      <c r="F3" s="13" t="s">
        <v>79</v>
      </c>
      <c r="G3" s="13" t="s">
        <v>80</v>
      </c>
      <c r="H3" s="13" t="s">
        <v>81</v>
      </c>
      <c r="I3" s="13" t="s">
        <v>82</v>
      </c>
      <c r="J3" s="13" t="s">
        <v>83</v>
      </c>
      <c r="K3" s="13" t="s">
        <v>84</v>
      </c>
      <c r="L3"/>
    </row>
    <row r="4" spans="1:12" s="15" customFormat="1" ht="12.75">
      <c r="A4" s="16"/>
      <c r="B4" s="17"/>
      <c r="C4" s="18" t="str">
        <f>'Kat.'!A2</f>
        <v>Junioři:</v>
      </c>
      <c r="D4" s="18" t="str">
        <f>'Kat.'!B2</f>
        <v>(RN 1993 a mladší)</v>
      </c>
      <c r="E4" s="18" t="str">
        <f>'Kat.'!C2</f>
        <v>J</v>
      </c>
      <c r="F4" s="17"/>
      <c r="G4" s="17"/>
      <c r="H4" s="17"/>
      <c r="I4" s="19"/>
      <c r="J4" s="17"/>
      <c r="K4" s="16"/>
      <c r="L4"/>
    </row>
    <row r="5" spans="1:12" s="15" customFormat="1" ht="12.75">
      <c r="A5" s="20">
        <f>ROW(C1)</f>
        <v>1</v>
      </c>
      <c r="B5" s="21">
        <v>107</v>
      </c>
      <c r="C5" s="22" t="s">
        <v>85</v>
      </c>
      <c r="D5" s="23" t="s">
        <v>62</v>
      </c>
      <c r="E5" s="23" t="s">
        <v>86</v>
      </c>
      <c r="F5" s="24">
        <v>1994</v>
      </c>
      <c r="G5" s="25" t="str">
        <f>VLOOKUP(F5,'RN HZM'!$A$1:$B$110,2,0)</f>
        <v>J</v>
      </c>
      <c r="H5" s="25" t="str">
        <f>VLOOKUP(F5,'RN ZBPM'!$A$1:$B$108,2,0)</f>
        <v>MA</v>
      </c>
      <c r="I5" s="26">
        <v>0.03131944444444444</v>
      </c>
      <c r="J5" s="20">
        <v>6</v>
      </c>
      <c r="K5" s="27">
        <f>I5/$I$1</f>
        <v>0.003100935093509351</v>
      </c>
      <c r="L5"/>
    </row>
    <row r="6" spans="1:12" s="15" customFormat="1" ht="12.75">
      <c r="A6" s="20">
        <f>ROW(C2)</f>
        <v>2</v>
      </c>
      <c r="B6" s="21">
        <v>119</v>
      </c>
      <c r="C6" s="22" t="s">
        <v>87</v>
      </c>
      <c r="D6" s="23" t="s">
        <v>88</v>
      </c>
      <c r="E6" s="23" t="s">
        <v>89</v>
      </c>
      <c r="F6" s="24">
        <v>1998</v>
      </c>
      <c r="G6" s="25" t="str">
        <f>VLOOKUP(F6,'RN HZM'!$A$1:$B$110,2,0)</f>
        <v>J</v>
      </c>
      <c r="H6" s="25" t="str">
        <f>VLOOKUP(F6,'RN ZBPM'!$A$1:$B$108,2,0)</f>
        <v>MA</v>
      </c>
      <c r="I6" s="26">
        <v>0.03469907407407408</v>
      </c>
      <c r="J6" s="20">
        <v>1</v>
      </c>
      <c r="K6" s="27">
        <f>I6/$I$1</f>
        <v>0.0034355518885221857</v>
      </c>
      <c r="L6"/>
    </row>
    <row r="7" spans="1:12" s="15" customFormat="1" ht="12.75">
      <c r="A7" s="20">
        <f>ROW(C3)</f>
        <v>3</v>
      </c>
      <c r="B7" s="21">
        <v>118</v>
      </c>
      <c r="C7" s="22" t="s">
        <v>87</v>
      </c>
      <c r="D7" s="23" t="s">
        <v>90</v>
      </c>
      <c r="E7" s="23" t="s">
        <v>89</v>
      </c>
      <c r="F7" s="24">
        <v>2000</v>
      </c>
      <c r="G7" s="25" t="str">
        <f>VLOOKUP(F7,'RN HZM'!$A$1:$B$110,2,0)</f>
        <v>J</v>
      </c>
      <c r="H7" s="25" t="str">
        <f>VLOOKUP(F7,'RN ZBPM'!$A$1:$B$108,2,0)</f>
        <v>MA</v>
      </c>
      <c r="I7" s="26">
        <v>0.038564814814814816</v>
      </c>
      <c r="J7" s="20">
        <v>1</v>
      </c>
      <c r="K7" s="27">
        <f>I7/$I$1</f>
        <v>0.0038182984965163184</v>
      </c>
      <c r="L7"/>
    </row>
    <row r="8" spans="1:11" ht="12.75">
      <c r="A8" s="16"/>
      <c r="B8" s="17"/>
      <c r="C8" s="18" t="str">
        <f>'Kat.'!A3</f>
        <v>Muži do 39:</v>
      </c>
      <c r="D8" s="18" t="str">
        <f>'Kat.'!B3</f>
        <v>(RN 1992 – 1973)</v>
      </c>
      <c r="E8" s="18" t="str">
        <f>'Kat.'!C3</f>
        <v>M</v>
      </c>
      <c r="F8" s="17"/>
      <c r="G8" s="17"/>
      <c r="H8" s="17"/>
      <c r="I8" s="19"/>
      <c r="J8" s="17"/>
      <c r="K8" s="28"/>
    </row>
    <row r="9" spans="1:11" ht="12.75">
      <c r="A9" s="20">
        <f>ROW(C1)</f>
        <v>1</v>
      </c>
      <c r="B9" s="21">
        <v>102</v>
      </c>
      <c r="C9" s="22" t="s">
        <v>91</v>
      </c>
      <c r="D9" s="23" t="s">
        <v>62</v>
      </c>
      <c r="E9" s="23" t="s">
        <v>92</v>
      </c>
      <c r="F9" s="24">
        <v>1992</v>
      </c>
      <c r="G9" s="25" t="str">
        <f>VLOOKUP(F9,'RN HZM'!$A$1:$B$110,2,0)</f>
        <v>M</v>
      </c>
      <c r="H9" s="25" t="str">
        <f>VLOOKUP(F9,'RN ZBPM'!$A$1:$B$108,2,0)</f>
        <v>MA</v>
      </c>
      <c r="I9" s="26">
        <v>0.027523148148148147</v>
      </c>
      <c r="J9" s="20">
        <v>30</v>
      </c>
      <c r="K9" s="27">
        <f>I9/$I$1</f>
        <v>0.0027250641730839752</v>
      </c>
    </row>
    <row r="10" spans="1:11" ht="12.75">
      <c r="A10" s="20">
        <f>ROW(C2)</f>
        <v>2</v>
      </c>
      <c r="B10" s="21">
        <v>89</v>
      </c>
      <c r="C10" s="22" t="s">
        <v>93</v>
      </c>
      <c r="D10" s="23" t="s">
        <v>94</v>
      </c>
      <c r="E10" s="23" t="s">
        <v>95</v>
      </c>
      <c r="F10" s="24">
        <v>1982</v>
      </c>
      <c r="G10" s="25" t="str">
        <f>VLOOKUP(F10,'RN HZM'!$A$1:$B$110,2,0)</f>
        <v>M</v>
      </c>
      <c r="H10" s="25" t="str">
        <f>VLOOKUP(F10,'RN ZBPM'!$A$1:$B$108,2,0)</f>
        <v>MA</v>
      </c>
      <c r="I10" s="26">
        <v>0.027604166666666666</v>
      </c>
      <c r="J10" s="20">
        <v>25</v>
      </c>
      <c r="K10" s="27">
        <f>I10/$I$1</f>
        <v>0.002733085808580858</v>
      </c>
    </row>
    <row r="11" spans="1:11" ht="12.75">
      <c r="A11" s="20">
        <f>ROW(C3)</f>
        <v>3</v>
      </c>
      <c r="B11" s="21">
        <v>90</v>
      </c>
      <c r="C11" s="22" t="s">
        <v>96</v>
      </c>
      <c r="D11" s="23" t="s">
        <v>97</v>
      </c>
      <c r="E11" s="23" t="s">
        <v>98</v>
      </c>
      <c r="F11" s="24">
        <v>1977</v>
      </c>
      <c r="G11" s="25" t="str">
        <f>VLOOKUP(F11,'RN HZM'!$A$1:$B$110,2,0)</f>
        <v>M</v>
      </c>
      <c r="H11" s="25" t="str">
        <f>VLOOKUP(F11,'RN ZBPM'!$A$1:$B$108,2,0)</f>
        <v>MA</v>
      </c>
      <c r="I11" s="26">
        <v>0.027939814814814813</v>
      </c>
      <c r="J11" s="20">
        <v>21</v>
      </c>
      <c r="K11" s="27">
        <f>I11/$I$1</f>
        <v>0.0027663182984965164</v>
      </c>
    </row>
    <row r="12" spans="1:11" ht="12.75">
      <c r="A12" s="20">
        <f>ROW(C4)</f>
        <v>4</v>
      </c>
      <c r="B12" s="29">
        <v>105</v>
      </c>
      <c r="C12" s="30" t="s">
        <v>99</v>
      </c>
      <c r="D12" s="31" t="s">
        <v>100</v>
      </c>
      <c r="E12" s="31" t="s">
        <v>86</v>
      </c>
      <c r="F12" s="32">
        <v>1991</v>
      </c>
      <c r="G12" s="25" t="str">
        <f>VLOOKUP(F12,'RN HZM'!$A$1:$B$110,2,0)</f>
        <v>M</v>
      </c>
      <c r="H12" s="25" t="str">
        <f>VLOOKUP(F12,'RN ZBPM'!$A$1:$B$108,2,0)</f>
        <v>MA</v>
      </c>
      <c r="I12" s="26">
        <v>0.028460648148148148</v>
      </c>
      <c r="J12" s="20">
        <v>18</v>
      </c>
      <c r="K12" s="27">
        <f>I12/$I$1</f>
        <v>0.002817885955262193</v>
      </c>
    </row>
    <row r="13" spans="1:11" ht="12.75">
      <c r="A13" s="20">
        <f>ROW(C5)</f>
        <v>5</v>
      </c>
      <c r="B13" s="29">
        <v>101</v>
      </c>
      <c r="C13" s="30" t="s">
        <v>101</v>
      </c>
      <c r="D13" s="31" t="s">
        <v>102</v>
      </c>
      <c r="E13" s="31" t="s">
        <v>103</v>
      </c>
      <c r="F13" s="32">
        <v>1980</v>
      </c>
      <c r="G13" s="25" t="str">
        <f>VLOOKUP(F13,'RN HZM'!$A$1:$B$110,2,0)</f>
        <v>M</v>
      </c>
      <c r="H13" s="25" t="str">
        <f>VLOOKUP(F13,'RN ZBPM'!$A$1:$B$108,2,0)</f>
        <v>MA</v>
      </c>
      <c r="I13" s="26">
        <v>0.028703703703703703</v>
      </c>
      <c r="J13" s="20">
        <v>16</v>
      </c>
      <c r="K13" s="27">
        <f>I13/$I$1</f>
        <v>0.002841950861752842</v>
      </c>
    </row>
    <row r="14" spans="1:11" ht="12.75">
      <c r="A14" s="20">
        <f>ROW(C6)</f>
        <v>6</v>
      </c>
      <c r="B14" s="29">
        <v>152</v>
      </c>
      <c r="C14" s="30" t="s">
        <v>104</v>
      </c>
      <c r="D14" s="31" t="s">
        <v>105</v>
      </c>
      <c r="E14" s="31" t="s">
        <v>106</v>
      </c>
      <c r="F14" s="32">
        <v>1986</v>
      </c>
      <c r="G14" s="25" t="str">
        <f>VLOOKUP(F14,'RN HZM'!$A$1:$B$110,2,0)</f>
        <v>M</v>
      </c>
      <c r="H14" s="25" t="str">
        <f>VLOOKUP(F14,'RN ZBPM'!$A$1:$B$108,2,0)</f>
        <v>MA</v>
      </c>
      <c r="I14" s="26">
        <v>0.028912037037037038</v>
      </c>
      <c r="J14" s="20">
        <v>15</v>
      </c>
      <c r="K14" s="27">
        <f>I14/$I$1</f>
        <v>0.002862577924459113</v>
      </c>
    </row>
    <row r="15" spans="1:11" ht="12.75">
      <c r="A15" s="20">
        <f>ROW(C7)</f>
        <v>7</v>
      </c>
      <c r="B15" s="29">
        <v>155</v>
      </c>
      <c r="C15" s="30" t="s">
        <v>107</v>
      </c>
      <c r="D15" s="31" t="s">
        <v>108</v>
      </c>
      <c r="E15" s="31" t="s">
        <v>109</v>
      </c>
      <c r="F15" s="32">
        <v>1991</v>
      </c>
      <c r="G15" s="25" t="str">
        <f>VLOOKUP(F15,'RN HZM'!$A$1:$B$110,2,0)</f>
        <v>M</v>
      </c>
      <c r="H15" s="25" t="str">
        <f>VLOOKUP(F15,'RN ZBPM'!$A$1:$B$108,2,0)</f>
        <v>MA</v>
      </c>
      <c r="I15" s="26">
        <v>0.029618055555555557</v>
      </c>
      <c r="J15" s="20">
        <v>14</v>
      </c>
      <c r="K15" s="27">
        <f>I15/$I$1</f>
        <v>0.0029324807480748077</v>
      </c>
    </row>
    <row r="16" spans="1:11" ht="12.75">
      <c r="A16" s="20">
        <f>ROW(C8)</f>
        <v>8</v>
      </c>
      <c r="B16" s="29">
        <v>106</v>
      </c>
      <c r="C16" s="30" t="s">
        <v>85</v>
      </c>
      <c r="D16" s="31" t="s">
        <v>110</v>
      </c>
      <c r="E16" s="31" t="s">
        <v>86</v>
      </c>
      <c r="F16" s="32">
        <v>1992</v>
      </c>
      <c r="G16" s="25" t="str">
        <f>VLOOKUP(F16,'RN HZM'!$A$1:$B$110,2,0)</f>
        <v>M</v>
      </c>
      <c r="H16" s="25" t="str">
        <f>VLOOKUP(F16,'RN ZBPM'!$A$1:$B$108,2,0)</f>
        <v>MA</v>
      </c>
      <c r="I16" s="26">
        <v>0.02971064814814815</v>
      </c>
      <c r="J16" s="20">
        <v>13</v>
      </c>
      <c r="K16" s="27">
        <f>I16/$I$1</f>
        <v>0.002941648331499817</v>
      </c>
    </row>
    <row r="17" spans="1:11" ht="12.75">
      <c r="A17" s="20">
        <f>ROW(C9)</f>
        <v>9</v>
      </c>
      <c r="B17" s="29">
        <v>133</v>
      </c>
      <c r="C17" s="30" t="s">
        <v>111</v>
      </c>
      <c r="D17" s="31" t="s">
        <v>112</v>
      </c>
      <c r="E17" s="31" t="s">
        <v>113</v>
      </c>
      <c r="F17" s="32">
        <v>1978</v>
      </c>
      <c r="G17" s="25" t="str">
        <f>VLOOKUP(F17,'RN HZM'!$A$1:$B$110,2,0)</f>
        <v>M</v>
      </c>
      <c r="H17" s="25" t="str">
        <f>VLOOKUP(F17,'RN ZBPM'!$A$1:$B$108,2,0)</f>
        <v>MA</v>
      </c>
      <c r="I17" s="26">
        <v>0.030034722222222223</v>
      </c>
      <c r="J17" s="20">
        <v>12</v>
      </c>
      <c r="K17" s="27">
        <f>I17/$I$1</f>
        <v>0.002973734873487349</v>
      </c>
    </row>
    <row r="18" spans="1:11" ht="12.75">
      <c r="A18" s="20">
        <f>ROW(C10)</f>
        <v>10</v>
      </c>
      <c r="B18" s="29">
        <v>8</v>
      </c>
      <c r="C18" s="30" t="s">
        <v>114</v>
      </c>
      <c r="D18" s="31" t="s">
        <v>46</v>
      </c>
      <c r="E18" s="31" t="s">
        <v>115</v>
      </c>
      <c r="F18" s="32">
        <v>1979</v>
      </c>
      <c r="G18" s="25" t="str">
        <f>VLOOKUP(F18,'RN HZM'!$A$1:$B$110,2,0)</f>
        <v>M</v>
      </c>
      <c r="H18" s="25" t="str">
        <f>VLOOKUP(F18,'RN ZBPM'!$A$1:$B$108,2,0)</f>
        <v>MA</v>
      </c>
      <c r="I18" s="26">
        <v>0.03040509259259259</v>
      </c>
      <c r="J18" s="20">
        <v>11</v>
      </c>
      <c r="K18" s="27">
        <f>I18/$I$1</f>
        <v>0.0030104052071873856</v>
      </c>
    </row>
    <row r="19" spans="1:11" ht="12.75">
      <c r="A19" s="20">
        <f>ROW(C11)</f>
        <v>11</v>
      </c>
      <c r="B19" s="29">
        <v>116</v>
      </c>
      <c r="C19" s="30" t="s">
        <v>116</v>
      </c>
      <c r="D19" s="31" t="s">
        <v>102</v>
      </c>
      <c r="E19" s="31" t="s">
        <v>117</v>
      </c>
      <c r="F19" s="32">
        <v>1973</v>
      </c>
      <c r="G19" s="25" t="str">
        <f>VLOOKUP(F19,'RN HZM'!$A$1:$B$110,2,0)</f>
        <v>M</v>
      </c>
      <c r="H19" s="25" t="str">
        <f>VLOOKUP(F19,'RN ZBPM'!$A$1:$B$108,2,0)</f>
        <v>MA</v>
      </c>
      <c r="I19" s="26">
        <v>0.030520833333333334</v>
      </c>
      <c r="J19" s="20">
        <v>10</v>
      </c>
      <c r="K19" s="27">
        <f>I19/$I$1</f>
        <v>0.003021864686468647</v>
      </c>
    </row>
    <row r="20" spans="1:11" ht="12.75">
      <c r="A20" s="20">
        <f>ROW(C12)</f>
        <v>12</v>
      </c>
      <c r="B20" s="29">
        <v>145</v>
      </c>
      <c r="C20" s="30" t="s">
        <v>118</v>
      </c>
      <c r="D20" s="31" t="s">
        <v>119</v>
      </c>
      <c r="E20" s="31" t="s">
        <v>120</v>
      </c>
      <c r="F20" s="32">
        <v>1980</v>
      </c>
      <c r="G20" s="25" t="str">
        <f>VLOOKUP(F20,'RN HZM'!$A$1:$B$110,2,0)</f>
        <v>M</v>
      </c>
      <c r="H20" s="25" t="str">
        <f>VLOOKUP(F20,'RN ZBPM'!$A$1:$B$108,2,0)</f>
        <v>MA</v>
      </c>
      <c r="I20" s="26">
        <v>0.030567129629629628</v>
      </c>
      <c r="J20" s="20">
        <v>9</v>
      </c>
      <c r="K20" s="27">
        <f>I20/$I$1</f>
        <v>0.0030264484781811515</v>
      </c>
    </row>
    <row r="21" spans="1:11" ht="12.75">
      <c r="A21" s="20">
        <f>ROW(C13)</f>
        <v>13</v>
      </c>
      <c r="B21" s="29">
        <v>153</v>
      </c>
      <c r="C21" s="30" t="s">
        <v>104</v>
      </c>
      <c r="D21" s="31" t="s">
        <v>121</v>
      </c>
      <c r="E21" s="31" t="s">
        <v>8</v>
      </c>
      <c r="F21" s="32">
        <v>1985</v>
      </c>
      <c r="G21" s="25" t="str">
        <f>VLOOKUP(F21,'RN HZM'!$A$1:$B$110,2,0)</f>
        <v>M</v>
      </c>
      <c r="H21" s="25" t="str">
        <f>VLOOKUP(F21,'RN ZBPM'!$A$1:$B$108,2,0)</f>
        <v>MA</v>
      </c>
      <c r="I21" s="26">
        <v>0.03068287037037037</v>
      </c>
      <c r="J21" s="20">
        <v>8</v>
      </c>
      <c r="K21" s="27">
        <f>I21/$I$1</f>
        <v>0.003037907957462413</v>
      </c>
    </row>
    <row r="22" spans="1:11" ht="12.75">
      <c r="A22" s="20">
        <f>ROW(C14)</f>
        <v>14</v>
      </c>
      <c r="B22" s="29">
        <v>57</v>
      </c>
      <c r="C22" s="30" t="s">
        <v>122</v>
      </c>
      <c r="D22" s="31" t="s">
        <v>123</v>
      </c>
      <c r="E22" s="31" t="s">
        <v>124</v>
      </c>
      <c r="F22" s="32">
        <v>1986</v>
      </c>
      <c r="G22" s="25" t="str">
        <f>VLOOKUP(F22,'RN HZM'!$A$1:$B$110,2,0)</f>
        <v>M</v>
      </c>
      <c r="H22" s="25" t="str">
        <f>VLOOKUP(F22,'RN ZBPM'!$A$1:$B$108,2,0)</f>
        <v>MA</v>
      </c>
      <c r="I22" s="26">
        <v>0.030983796296296297</v>
      </c>
      <c r="J22" s="20">
        <v>7</v>
      </c>
      <c r="K22" s="27">
        <f>I22/$I$1</f>
        <v>0.003067702603593693</v>
      </c>
    </row>
    <row r="23" spans="1:11" ht="12.75">
      <c r="A23" s="20">
        <f>ROW(C15)</f>
        <v>15</v>
      </c>
      <c r="B23" s="29">
        <v>109</v>
      </c>
      <c r="C23" s="30" t="s">
        <v>125</v>
      </c>
      <c r="D23" s="31" t="s">
        <v>126</v>
      </c>
      <c r="E23" s="31" t="s">
        <v>127</v>
      </c>
      <c r="F23" s="32">
        <v>1981</v>
      </c>
      <c r="G23" s="25" t="str">
        <f>VLOOKUP(F23,'RN HZM'!$A$1:$B$110,2,0)</f>
        <v>M</v>
      </c>
      <c r="H23" s="25" t="str">
        <f>VLOOKUP(F23,'RN ZBPM'!$A$1:$B$108,2,0)</f>
        <v>MA</v>
      </c>
      <c r="I23" s="26">
        <v>0.031435185185185184</v>
      </c>
      <c r="J23" s="20">
        <v>5</v>
      </c>
      <c r="K23" s="27">
        <f>I23/$I$1</f>
        <v>0.0031123945727906123</v>
      </c>
    </row>
    <row r="24" spans="1:11" ht="12.75">
      <c r="A24" s="20">
        <f>ROW(C16)</f>
        <v>16</v>
      </c>
      <c r="B24" s="29">
        <v>111</v>
      </c>
      <c r="C24" s="30" t="s">
        <v>128</v>
      </c>
      <c r="D24" s="31" t="s">
        <v>64</v>
      </c>
      <c r="E24" s="31" t="s">
        <v>129</v>
      </c>
      <c r="F24" s="32">
        <v>1975</v>
      </c>
      <c r="G24" s="25" t="str">
        <f>VLOOKUP(F24,'RN HZM'!$A$1:$B$110,2,0)</f>
        <v>M</v>
      </c>
      <c r="H24" s="25" t="str">
        <f>VLOOKUP(F24,'RN ZBPM'!$A$1:$B$108,2,0)</f>
        <v>MA</v>
      </c>
      <c r="I24" s="26">
        <v>0.03145833333333333</v>
      </c>
      <c r="J24" s="20">
        <v>4</v>
      </c>
      <c r="K24" s="27">
        <f>I24/$I$1</f>
        <v>0.0031146864686468646</v>
      </c>
    </row>
    <row r="25" spans="1:11" ht="12.75">
      <c r="A25" s="20">
        <f>ROW(C17)</f>
        <v>17</v>
      </c>
      <c r="B25" s="29">
        <v>160</v>
      </c>
      <c r="C25" s="30" t="s">
        <v>65</v>
      </c>
      <c r="D25" s="31" t="s">
        <v>66</v>
      </c>
      <c r="E25" s="31" t="s">
        <v>130</v>
      </c>
      <c r="F25" s="32">
        <v>1974</v>
      </c>
      <c r="G25" s="25" t="str">
        <f>VLOOKUP(F25,'RN HZM'!$A$1:$B$110,2,0)</f>
        <v>M</v>
      </c>
      <c r="H25" s="25" t="str">
        <f>VLOOKUP(F25,'RN ZBPM'!$A$1:$B$108,2,0)</f>
        <v>MA</v>
      </c>
      <c r="I25" s="26">
        <v>0.03152777777777778</v>
      </c>
      <c r="J25" s="20">
        <v>3</v>
      </c>
      <c r="K25" s="27">
        <f>I25/$I$1</f>
        <v>0.0031215621562156216</v>
      </c>
    </row>
    <row r="26" spans="1:11" ht="12.75">
      <c r="A26" s="20">
        <f>ROW(C18)</f>
        <v>18</v>
      </c>
      <c r="B26" s="29">
        <v>100</v>
      </c>
      <c r="C26" s="30" t="s">
        <v>131</v>
      </c>
      <c r="D26" s="31" t="s">
        <v>94</v>
      </c>
      <c r="E26" s="31" t="s">
        <v>124</v>
      </c>
      <c r="F26" s="32">
        <v>1979</v>
      </c>
      <c r="G26" s="25" t="str">
        <f>VLOOKUP(F26,'RN HZM'!$A$1:$B$110,2,0)</f>
        <v>M</v>
      </c>
      <c r="H26" s="25" t="str">
        <f>VLOOKUP(F26,'RN ZBPM'!$A$1:$B$108,2,0)</f>
        <v>MA</v>
      </c>
      <c r="I26" s="26">
        <v>0.031689814814814816</v>
      </c>
      <c r="J26" s="20">
        <v>2</v>
      </c>
      <c r="K26" s="27">
        <f>I26/$I$1</f>
        <v>0.003137605427209388</v>
      </c>
    </row>
    <row r="27" spans="1:11" ht="12.75">
      <c r="A27" s="20">
        <f>ROW(C19)</f>
        <v>19</v>
      </c>
      <c r="B27" s="29">
        <v>74</v>
      </c>
      <c r="C27" s="30" t="s">
        <v>132</v>
      </c>
      <c r="D27" s="31" t="s">
        <v>133</v>
      </c>
      <c r="E27" s="31" t="s">
        <v>134</v>
      </c>
      <c r="F27" s="32">
        <v>1974</v>
      </c>
      <c r="G27" s="25" t="str">
        <f>VLOOKUP(F27,'RN HZM'!$A$1:$B$110,2,0)</f>
        <v>M</v>
      </c>
      <c r="H27" s="25" t="str">
        <f>VLOOKUP(F27,'RN ZBPM'!$A$1:$B$108,2,0)</f>
        <v>MA</v>
      </c>
      <c r="I27" s="26">
        <v>0.03309027777777778</v>
      </c>
      <c r="J27" s="20">
        <v>1</v>
      </c>
      <c r="K27" s="27">
        <f>I27/$I$1</f>
        <v>0.003276265126512652</v>
      </c>
    </row>
    <row r="28" spans="1:11" ht="12.75">
      <c r="A28" s="20">
        <f>ROW(C20)</f>
        <v>20</v>
      </c>
      <c r="B28" s="29">
        <v>121</v>
      </c>
      <c r="C28" s="30" t="s">
        <v>135</v>
      </c>
      <c r="D28" s="31" t="s">
        <v>136</v>
      </c>
      <c r="E28" s="31" t="s">
        <v>117</v>
      </c>
      <c r="F28" s="32">
        <v>1987</v>
      </c>
      <c r="G28" s="25" t="str">
        <f>VLOOKUP(F28,'RN HZM'!$A$1:$B$110,2,0)</f>
        <v>M</v>
      </c>
      <c r="H28" s="25" t="str">
        <f>VLOOKUP(F28,'RN ZBPM'!$A$1:$B$108,2,0)</f>
        <v>MA</v>
      </c>
      <c r="I28" s="26">
        <v>0.03350694444444444</v>
      </c>
      <c r="J28" s="20">
        <v>1</v>
      </c>
      <c r="K28" s="27">
        <f>I28/$I$1</f>
        <v>0.0033175192519251926</v>
      </c>
    </row>
    <row r="29" spans="1:11" ht="12.75">
      <c r="A29" s="20">
        <f>ROW(C21)</f>
        <v>21</v>
      </c>
      <c r="B29" s="29">
        <v>149</v>
      </c>
      <c r="C29" s="30" t="s">
        <v>137</v>
      </c>
      <c r="D29" s="31" t="s">
        <v>138</v>
      </c>
      <c r="E29" s="31" t="s">
        <v>139</v>
      </c>
      <c r="F29" s="32">
        <v>1974</v>
      </c>
      <c r="G29" s="25" t="str">
        <f>VLOOKUP(F29,'RN HZM'!$A$1:$B$110,2,0)</f>
        <v>M</v>
      </c>
      <c r="H29" s="25" t="str">
        <f>VLOOKUP(F29,'RN ZBPM'!$A$1:$B$108,2,0)</f>
        <v>MA</v>
      </c>
      <c r="I29" s="26">
        <v>0.03408564814814815</v>
      </c>
      <c r="J29" s="20">
        <v>1</v>
      </c>
      <c r="K29" s="27">
        <f>I29/$I$1</f>
        <v>0.0033748166483315</v>
      </c>
    </row>
    <row r="30" spans="1:11" ht="12.75">
      <c r="A30" s="20">
        <f>ROW(C22)</f>
        <v>22</v>
      </c>
      <c r="B30" s="29">
        <v>144</v>
      </c>
      <c r="C30" s="30" t="s">
        <v>140</v>
      </c>
      <c r="D30" s="31" t="s">
        <v>126</v>
      </c>
      <c r="E30" s="31" t="s">
        <v>117</v>
      </c>
      <c r="F30" s="32">
        <v>1975</v>
      </c>
      <c r="G30" s="25" t="str">
        <f>VLOOKUP(F30,'RN HZM'!$A$1:$B$110,2,0)</f>
        <v>M</v>
      </c>
      <c r="H30" s="25" t="str">
        <f>VLOOKUP(F30,'RN ZBPM'!$A$1:$B$108,2,0)</f>
        <v>MA</v>
      </c>
      <c r="I30" s="26">
        <v>0.03501157407407408</v>
      </c>
      <c r="J30" s="20">
        <v>1</v>
      </c>
      <c r="K30" s="27">
        <f>I30/$I$1</f>
        <v>0.0034664924825815917</v>
      </c>
    </row>
    <row r="31" spans="1:11" ht="12.75">
      <c r="A31" s="20">
        <f>ROW(C23)</f>
        <v>23</v>
      </c>
      <c r="B31" s="29">
        <v>82</v>
      </c>
      <c r="C31" s="30" t="s">
        <v>141</v>
      </c>
      <c r="D31" s="31" t="s">
        <v>142</v>
      </c>
      <c r="E31" s="31" t="s">
        <v>143</v>
      </c>
      <c r="F31" s="32">
        <v>1976</v>
      </c>
      <c r="G31" s="25" t="str">
        <f>VLOOKUP(F31,'RN HZM'!$A$1:$B$110,2,0)</f>
        <v>M</v>
      </c>
      <c r="H31" s="25" t="str">
        <f>VLOOKUP(F31,'RN ZBPM'!$A$1:$B$108,2,0)</f>
        <v>MA</v>
      </c>
      <c r="I31" s="26">
        <v>0.035486111111111114</v>
      </c>
      <c r="J31" s="20">
        <v>1</v>
      </c>
      <c r="K31" s="27">
        <f>I31/$I$1</f>
        <v>0.003513476347634764</v>
      </c>
    </row>
    <row r="32" spans="1:11" ht="12.75">
      <c r="A32" s="20">
        <f>ROW(C24)</f>
        <v>24</v>
      </c>
      <c r="B32" s="29">
        <v>20</v>
      </c>
      <c r="C32" s="30" t="s">
        <v>144</v>
      </c>
      <c r="D32" s="31" t="s">
        <v>126</v>
      </c>
      <c r="E32" s="31" t="s">
        <v>145</v>
      </c>
      <c r="F32" s="32">
        <v>1990</v>
      </c>
      <c r="G32" s="25" t="str">
        <f>VLOOKUP(F32,'RN HZM'!$A$1:$B$110,2,0)</f>
        <v>M</v>
      </c>
      <c r="H32" s="25" t="str">
        <f>VLOOKUP(F32,'RN ZBPM'!$A$1:$B$108,2,0)</f>
        <v>MA</v>
      </c>
      <c r="I32" s="26">
        <v>0.036145833333333335</v>
      </c>
      <c r="J32" s="20">
        <v>1</v>
      </c>
      <c r="K32" s="27">
        <f>I32/$I$1</f>
        <v>0.003578795379537954</v>
      </c>
    </row>
    <row r="33" spans="1:11" ht="12.75">
      <c r="A33" s="20">
        <f>ROW(C25)</f>
        <v>25</v>
      </c>
      <c r="B33" s="29">
        <v>143</v>
      </c>
      <c r="C33" s="30" t="s">
        <v>146</v>
      </c>
      <c r="D33" s="31" t="s">
        <v>147</v>
      </c>
      <c r="E33" s="31" t="s">
        <v>117</v>
      </c>
      <c r="F33" s="32">
        <v>1976</v>
      </c>
      <c r="G33" s="25" t="str">
        <f>VLOOKUP(F33,'RN HZM'!$A$1:$B$110,2,0)</f>
        <v>M</v>
      </c>
      <c r="H33" s="25" t="str">
        <f>VLOOKUP(F33,'RN ZBPM'!$A$1:$B$108,2,0)</f>
        <v>MA</v>
      </c>
      <c r="I33" s="26">
        <v>0.036319444444444446</v>
      </c>
      <c r="J33" s="20">
        <v>1</v>
      </c>
      <c r="K33" s="27">
        <f>I33/$I$1</f>
        <v>0.0035959845984598463</v>
      </c>
    </row>
    <row r="34" spans="1:11" ht="12.75">
      <c r="A34" s="20">
        <f>ROW(C26)</f>
        <v>26</v>
      </c>
      <c r="B34" s="29">
        <v>142</v>
      </c>
      <c r="C34" s="30" t="s">
        <v>148</v>
      </c>
      <c r="D34" s="31" t="s">
        <v>68</v>
      </c>
      <c r="E34" s="31" t="s">
        <v>143</v>
      </c>
      <c r="F34" s="32">
        <v>1978</v>
      </c>
      <c r="G34" s="25" t="str">
        <f>VLOOKUP(F34,'RN HZM'!$A$1:$B$110,2,0)</f>
        <v>M</v>
      </c>
      <c r="H34" s="25" t="str">
        <f>VLOOKUP(F34,'RN ZBPM'!$A$1:$B$108,2,0)</f>
        <v>MA</v>
      </c>
      <c r="I34" s="26">
        <v>0.03640046296296296</v>
      </c>
      <c r="J34" s="20">
        <v>1</v>
      </c>
      <c r="K34" s="27">
        <f>I34/$I$1</f>
        <v>0.003604006233956729</v>
      </c>
    </row>
    <row r="35" spans="1:11" ht="12.75">
      <c r="A35" s="20">
        <f>ROW(C27)</f>
        <v>27</v>
      </c>
      <c r="B35" s="29">
        <v>126</v>
      </c>
      <c r="C35" s="30" t="s">
        <v>149</v>
      </c>
      <c r="D35" s="31" t="s">
        <v>108</v>
      </c>
      <c r="E35" s="31" t="s">
        <v>150</v>
      </c>
      <c r="F35" s="32">
        <v>1975</v>
      </c>
      <c r="G35" s="25" t="str">
        <f>VLOOKUP(F35,'RN HZM'!$A$1:$B$110,2,0)</f>
        <v>M</v>
      </c>
      <c r="H35" s="25" t="str">
        <f>VLOOKUP(F35,'RN ZBPM'!$A$1:$B$108,2,0)</f>
        <v>MA</v>
      </c>
      <c r="I35" s="26">
        <v>0.03678240740740741</v>
      </c>
      <c r="J35" s="20">
        <v>1</v>
      </c>
      <c r="K35" s="27">
        <f>I35/$I$1</f>
        <v>0.0036418225155848923</v>
      </c>
    </row>
    <row r="36" spans="1:11" ht="12.75">
      <c r="A36" s="20">
        <f>ROW(C28)</f>
        <v>28</v>
      </c>
      <c r="B36" s="29">
        <v>112</v>
      </c>
      <c r="C36" s="30" t="s">
        <v>151</v>
      </c>
      <c r="D36" s="31" t="s">
        <v>152</v>
      </c>
      <c r="E36" s="31" t="s">
        <v>129</v>
      </c>
      <c r="F36" s="32">
        <v>1982</v>
      </c>
      <c r="G36" s="25" t="str">
        <f>VLOOKUP(F36,'RN HZM'!$A$1:$B$110,2,0)</f>
        <v>M</v>
      </c>
      <c r="H36" s="25" t="str">
        <f>VLOOKUP(F36,'RN ZBPM'!$A$1:$B$108,2,0)</f>
        <v>MA</v>
      </c>
      <c r="I36" s="26">
        <v>0.038599537037037036</v>
      </c>
      <c r="J36" s="20">
        <v>1</v>
      </c>
      <c r="K36" s="27">
        <f>I36/$I$1</f>
        <v>0.003821736340300697</v>
      </c>
    </row>
    <row r="37" spans="1:11" ht="12.75">
      <c r="A37" s="20">
        <f>ROW(C29)</f>
        <v>29</v>
      </c>
      <c r="B37" s="29">
        <v>12</v>
      </c>
      <c r="C37" s="30" t="s">
        <v>153</v>
      </c>
      <c r="D37" s="31" t="s">
        <v>123</v>
      </c>
      <c r="E37" s="31" t="s">
        <v>154</v>
      </c>
      <c r="F37" s="32">
        <v>1986</v>
      </c>
      <c r="G37" s="25" t="str">
        <f>VLOOKUP(F37,'RN HZM'!$A$1:$B$110,2,0)</f>
        <v>M</v>
      </c>
      <c r="H37" s="25" t="str">
        <f>VLOOKUP(F37,'RN ZBPM'!$A$1:$B$108,2,0)</f>
        <v>MA</v>
      </c>
      <c r="I37" s="26">
        <v>0.040046296296296295</v>
      </c>
      <c r="J37" s="20">
        <v>1</v>
      </c>
      <c r="K37" s="27">
        <f>I37/$I$1</f>
        <v>0.003964979831316465</v>
      </c>
    </row>
    <row r="38" spans="1:11" ht="12.75">
      <c r="A38" s="20">
        <f>ROW(C30)</f>
        <v>30</v>
      </c>
      <c r="B38" s="29">
        <v>134</v>
      </c>
      <c r="C38" s="30" t="s">
        <v>155</v>
      </c>
      <c r="D38" s="31" t="s">
        <v>156</v>
      </c>
      <c r="E38" s="31" t="s">
        <v>157</v>
      </c>
      <c r="F38" s="32">
        <v>1980</v>
      </c>
      <c r="G38" s="25" t="str">
        <f>VLOOKUP(F38,'RN HZM'!$A$1:$B$110,2,0)</f>
        <v>M</v>
      </c>
      <c r="H38" s="25" t="str">
        <f>VLOOKUP(F38,'RN ZBPM'!$A$1:$B$108,2,0)</f>
        <v>MA</v>
      </c>
      <c r="I38" s="26">
        <v>0.04020833333333333</v>
      </c>
      <c r="J38" s="20">
        <v>1</v>
      </c>
      <c r="K38" s="27">
        <f>I38/$I$1</f>
        <v>0.003981023102310231</v>
      </c>
    </row>
    <row r="39" spans="1:11" ht="12.75">
      <c r="A39" s="20">
        <f>ROW(C31)</f>
        <v>31</v>
      </c>
      <c r="B39" s="29">
        <v>122</v>
      </c>
      <c r="C39" s="30" t="s">
        <v>158</v>
      </c>
      <c r="D39" s="31" t="s">
        <v>102</v>
      </c>
      <c r="E39" s="31" t="s">
        <v>117</v>
      </c>
      <c r="F39" s="32">
        <v>1987</v>
      </c>
      <c r="G39" s="25" t="str">
        <f>VLOOKUP(F39,'RN HZM'!$A$1:$B$110,2,0)</f>
        <v>M</v>
      </c>
      <c r="H39" s="25" t="str">
        <f>VLOOKUP(F39,'RN ZBPM'!$A$1:$B$108,2,0)</f>
        <v>MA</v>
      </c>
      <c r="I39" s="26">
        <v>0.04159722222222222</v>
      </c>
      <c r="J39" s="20">
        <v>1</v>
      </c>
      <c r="K39" s="27">
        <f>I39/$I$1</f>
        <v>0.004118536853685369</v>
      </c>
    </row>
    <row r="40" spans="1:11" ht="12.75">
      <c r="A40" s="20">
        <f>ROW(C32)</f>
        <v>32</v>
      </c>
      <c r="B40" s="29">
        <v>158</v>
      </c>
      <c r="C40" s="30" t="s">
        <v>159</v>
      </c>
      <c r="D40" s="31" t="s">
        <v>160</v>
      </c>
      <c r="E40" s="31" t="s">
        <v>161</v>
      </c>
      <c r="F40" s="32">
        <v>1979</v>
      </c>
      <c r="G40" s="25" t="str">
        <f>VLOOKUP(F40,'RN HZM'!$A$1:$B$110,2,0)</f>
        <v>M</v>
      </c>
      <c r="H40" s="25" t="str">
        <f>VLOOKUP(F40,'RN ZBPM'!$A$1:$B$108,2,0)</f>
        <v>MA</v>
      </c>
      <c r="I40" s="26">
        <v>0.041840277777777775</v>
      </c>
      <c r="J40" s="20">
        <v>1</v>
      </c>
      <c r="K40" s="27">
        <f>I40/$I$1</f>
        <v>0.004142601760176018</v>
      </c>
    </row>
    <row r="41" spans="1:11" ht="12.75">
      <c r="A41" s="16"/>
      <c r="B41" s="17"/>
      <c r="C41" s="18" t="str">
        <f>'Kat.'!A4</f>
        <v>Muži 40 – 49:</v>
      </c>
      <c r="D41" s="18" t="str">
        <f>'Kat.'!B4</f>
        <v>(RN 1972 – 1963)</v>
      </c>
      <c r="E41" s="18" t="str">
        <f>'Kat.'!C4</f>
        <v>M40</v>
      </c>
      <c r="F41" s="17"/>
      <c r="G41" s="17"/>
      <c r="H41" s="17"/>
      <c r="I41" s="19"/>
      <c r="J41" s="17"/>
      <c r="K41" s="28"/>
    </row>
    <row r="42" spans="1:11" ht="12.75">
      <c r="A42" s="20">
        <f>ROW(C1)</f>
        <v>1</v>
      </c>
      <c r="B42" s="21">
        <v>87</v>
      </c>
      <c r="C42" s="22" t="s">
        <v>162</v>
      </c>
      <c r="D42" s="23" t="s">
        <v>163</v>
      </c>
      <c r="E42" s="23" t="s">
        <v>164</v>
      </c>
      <c r="F42" s="24">
        <v>1970</v>
      </c>
      <c r="G42" s="33" t="str">
        <f>VLOOKUP(F42,'RN HZM'!$A$1:$B$122,2,0)</f>
        <v>M40</v>
      </c>
      <c r="H42" s="25" t="str">
        <f>VLOOKUP(F42,'RN ZBPM'!$A$1:$B$108,2,0)</f>
        <v>MB</v>
      </c>
      <c r="I42" s="34">
        <v>0.026145833333333333</v>
      </c>
      <c r="J42" s="20">
        <v>30</v>
      </c>
      <c r="K42" s="27">
        <f>I42/$I$1</f>
        <v>0.002588696369636964</v>
      </c>
    </row>
    <row r="43" spans="1:11" ht="12.75">
      <c r="A43" s="20">
        <f>ROW(C2)</f>
        <v>2</v>
      </c>
      <c r="B43" s="21">
        <v>61</v>
      </c>
      <c r="C43" s="22" t="s">
        <v>165</v>
      </c>
      <c r="D43" s="23" t="s">
        <v>166</v>
      </c>
      <c r="E43" s="23" t="s">
        <v>92</v>
      </c>
      <c r="F43" s="24">
        <v>1971</v>
      </c>
      <c r="G43" s="33" t="str">
        <f>VLOOKUP(F43,'RN HZM'!$A$1:$B$122,2,0)</f>
        <v>M40</v>
      </c>
      <c r="H43" s="25" t="str">
        <f>VLOOKUP(F43,'RN ZBPM'!$A$1:$B$108,2,0)</f>
        <v>MB</v>
      </c>
      <c r="I43" s="34">
        <v>0.026493055555555554</v>
      </c>
      <c r="J43" s="20">
        <v>25</v>
      </c>
      <c r="K43" s="27">
        <f>I43/$I$1</f>
        <v>0.002623074807480748</v>
      </c>
    </row>
    <row r="44" spans="1:11" ht="12.75">
      <c r="A44" s="20">
        <f>ROW(C3)</f>
        <v>3</v>
      </c>
      <c r="B44" s="21">
        <v>103</v>
      </c>
      <c r="C44" s="22" t="s">
        <v>167</v>
      </c>
      <c r="D44" s="23" t="s">
        <v>90</v>
      </c>
      <c r="E44" s="23" t="s">
        <v>168</v>
      </c>
      <c r="F44" s="24">
        <v>1967</v>
      </c>
      <c r="G44" s="33" t="str">
        <f>VLOOKUP(F44,'RN HZM'!$A$1:$B$122,2,0)</f>
        <v>M40</v>
      </c>
      <c r="H44" s="25" t="str">
        <f>VLOOKUP(F44,'RN ZBPM'!$A$1:$B$108,2,0)</f>
        <v>MB</v>
      </c>
      <c r="I44" s="34">
        <v>0.030150462962962962</v>
      </c>
      <c r="J44" s="20">
        <v>21</v>
      </c>
      <c r="K44" s="27">
        <f>I44/$I$1</f>
        <v>0.0029851943527686104</v>
      </c>
    </row>
    <row r="45" spans="1:11" ht="12.75">
      <c r="A45" s="20">
        <f>ROW(C4)</f>
        <v>4</v>
      </c>
      <c r="B45" s="29">
        <v>58</v>
      </c>
      <c r="C45" s="30" t="s">
        <v>169</v>
      </c>
      <c r="D45" s="31" t="s">
        <v>160</v>
      </c>
      <c r="E45" s="31" t="s">
        <v>170</v>
      </c>
      <c r="F45" s="32">
        <v>1963</v>
      </c>
      <c r="G45" s="25" t="str">
        <f>VLOOKUP(F45,'RN HZM'!$A$1:$B$122,2,0)</f>
        <v>M40</v>
      </c>
      <c r="H45" s="25" t="str">
        <f>VLOOKUP(F45,'RN ZBPM'!$A$1:$B$108,2,0)</f>
        <v>MB</v>
      </c>
      <c r="I45" s="34">
        <v>0.030914351851851853</v>
      </c>
      <c r="J45" s="20">
        <v>18</v>
      </c>
      <c r="K45" s="27">
        <f>I45/$I$1</f>
        <v>0.003060826916024936</v>
      </c>
    </row>
    <row r="46" spans="1:11" ht="12.75">
      <c r="A46" s="20">
        <f>ROW(C5)</f>
        <v>5</v>
      </c>
      <c r="B46" s="29">
        <v>34</v>
      </c>
      <c r="C46" s="30" t="s">
        <v>171</v>
      </c>
      <c r="D46" s="31" t="s">
        <v>123</v>
      </c>
      <c r="E46" s="31" t="s">
        <v>8</v>
      </c>
      <c r="F46" s="32">
        <v>1970</v>
      </c>
      <c r="G46" s="25" t="str">
        <f>VLOOKUP(F46,'RN HZM'!$A$1:$B$122,2,0)</f>
        <v>M40</v>
      </c>
      <c r="H46" s="25" t="str">
        <f>VLOOKUP(F46,'RN ZBPM'!$A$1:$B$108,2,0)</f>
        <v>MB</v>
      </c>
      <c r="I46" s="34">
        <v>0.030925925925925926</v>
      </c>
      <c r="J46" s="20">
        <v>16</v>
      </c>
      <c r="K46" s="27">
        <f>I46/$I$1</f>
        <v>0.003061972863953062</v>
      </c>
    </row>
    <row r="47" spans="1:11" ht="12.75">
      <c r="A47" s="20">
        <f>ROW(C6)</f>
        <v>6</v>
      </c>
      <c r="B47" s="29">
        <v>39</v>
      </c>
      <c r="C47" s="30" t="s">
        <v>19</v>
      </c>
      <c r="D47" s="31" t="s">
        <v>90</v>
      </c>
      <c r="E47" s="31" t="s">
        <v>172</v>
      </c>
      <c r="F47" s="32">
        <v>1971</v>
      </c>
      <c r="G47" s="25" t="str">
        <f>VLOOKUP(F47,'RN HZM'!$A$1:$B$122,2,0)</f>
        <v>M40</v>
      </c>
      <c r="H47" s="25" t="str">
        <f>VLOOKUP(F47,'RN ZBPM'!$A$1:$B$108,2,0)</f>
        <v>MB</v>
      </c>
      <c r="I47" s="34">
        <v>0.031053240740740742</v>
      </c>
      <c r="J47" s="20">
        <v>15</v>
      </c>
      <c r="K47" s="27">
        <f>I47/$I$1</f>
        <v>0.0030745782911624497</v>
      </c>
    </row>
    <row r="48" spans="1:11" ht="12.75">
      <c r="A48" s="20">
        <f>ROW(C7)</f>
        <v>7</v>
      </c>
      <c r="B48" s="29">
        <v>104</v>
      </c>
      <c r="C48" s="30" t="s">
        <v>173</v>
      </c>
      <c r="D48" s="31" t="s">
        <v>174</v>
      </c>
      <c r="E48" s="31" t="s">
        <v>175</v>
      </c>
      <c r="F48" s="32">
        <v>1972</v>
      </c>
      <c r="G48" s="25" t="str">
        <f>VLOOKUP(F48,'RN HZM'!$A$1:$B$122,2,0)</f>
        <v>M40</v>
      </c>
      <c r="H48" s="25" t="str">
        <f>VLOOKUP(F48,'RN ZBPM'!$A$1:$B$108,2,0)</f>
        <v>MB</v>
      </c>
      <c r="I48" s="34">
        <v>0.032719907407407406</v>
      </c>
      <c r="J48" s="20">
        <v>14</v>
      </c>
      <c r="K48" s="27">
        <f>I48/$I$1</f>
        <v>0.0032395947928126148</v>
      </c>
    </row>
    <row r="49" spans="1:11" ht="12.75">
      <c r="A49" s="20">
        <f>ROW(C8)</f>
        <v>8</v>
      </c>
      <c r="B49" s="29">
        <v>67</v>
      </c>
      <c r="C49" s="30" t="s">
        <v>176</v>
      </c>
      <c r="D49" s="31" t="s">
        <v>138</v>
      </c>
      <c r="E49" s="31" t="s">
        <v>172</v>
      </c>
      <c r="F49" s="32">
        <v>1970</v>
      </c>
      <c r="G49" s="25" t="str">
        <f>VLOOKUP(F49,'RN HZM'!$A$1:$B$122,2,0)</f>
        <v>M40</v>
      </c>
      <c r="H49" s="25" t="str">
        <f>VLOOKUP(F49,'RN ZBPM'!$A$1:$B$108,2,0)</f>
        <v>MB</v>
      </c>
      <c r="I49" s="34">
        <v>0.033275462962962965</v>
      </c>
      <c r="J49" s="20">
        <v>13</v>
      </c>
      <c r="K49" s="27">
        <f>I49/$I$1</f>
        <v>0.00329460029336267</v>
      </c>
    </row>
    <row r="50" spans="1:11" ht="12.75">
      <c r="A50" s="20">
        <f>ROW(C9)</f>
        <v>9</v>
      </c>
      <c r="B50" s="29">
        <v>32</v>
      </c>
      <c r="C50" s="30" t="s">
        <v>177</v>
      </c>
      <c r="D50" s="31" t="s">
        <v>178</v>
      </c>
      <c r="E50" s="31" t="s">
        <v>172</v>
      </c>
      <c r="F50" s="32">
        <v>1970</v>
      </c>
      <c r="G50" s="25" t="str">
        <f>VLOOKUP(F50,'RN HZM'!$A$1:$B$122,2,0)</f>
        <v>M40</v>
      </c>
      <c r="H50" s="25" t="str">
        <f>VLOOKUP(F50,'RN ZBPM'!$A$1:$B$108,2,0)</f>
        <v>MB</v>
      </c>
      <c r="I50" s="34">
        <v>0.03384259259259259</v>
      </c>
      <c r="J50" s="20">
        <v>12</v>
      </c>
      <c r="K50" s="27">
        <f>I50/$I$1</f>
        <v>0.003350751741840851</v>
      </c>
    </row>
    <row r="51" spans="1:11" ht="12.75">
      <c r="A51" s="20">
        <f>ROW(C10)</f>
        <v>10</v>
      </c>
      <c r="B51" s="29">
        <v>124</v>
      </c>
      <c r="C51" s="30" t="s">
        <v>148</v>
      </c>
      <c r="D51" s="31" t="s">
        <v>174</v>
      </c>
      <c r="E51" s="31" t="s">
        <v>172</v>
      </c>
      <c r="F51" s="32">
        <v>1971</v>
      </c>
      <c r="G51" s="25" t="str">
        <f>VLOOKUP(F51,'RN HZM'!$A$1:$B$122,2,0)</f>
        <v>M40</v>
      </c>
      <c r="H51" s="25" t="str">
        <f>VLOOKUP(F51,'RN ZBPM'!$A$1:$B$108,2,0)</f>
        <v>MB</v>
      </c>
      <c r="I51" s="34">
        <v>0.03611111111111111</v>
      </c>
      <c r="J51" s="20">
        <v>11</v>
      </c>
      <c r="K51" s="27">
        <f>I51/$I$1</f>
        <v>0.003575357535753575</v>
      </c>
    </row>
    <row r="52" spans="1:11" ht="12.75">
      <c r="A52" s="20">
        <f>ROW(C11)</f>
        <v>11</v>
      </c>
      <c r="B52" s="29">
        <v>156</v>
      </c>
      <c r="C52" s="30" t="s">
        <v>149</v>
      </c>
      <c r="D52" s="31" t="s">
        <v>123</v>
      </c>
      <c r="E52" s="31" t="s">
        <v>179</v>
      </c>
      <c r="F52" s="32">
        <v>1964</v>
      </c>
      <c r="G52" s="25" t="str">
        <f>VLOOKUP(F52,'RN HZM'!$A$1:$B$122,2,0)</f>
        <v>M40</v>
      </c>
      <c r="H52" s="25" t="str">
        <f>VLOOKUP(F52,'RN ZBPM'!$A$1:$B$108,2,0)</f>
        <v>MB</v>
      </c>
      <c r="I52" s="34">
        <v>0.03778935185185185</v>
      </c>
      <c r="J52" s="20">
        <v>10</v>
      </c>
      <c r="K52" s="27">
        <f>I52/$I$1</f>
        <v>0.0037415199853318665</v>
      </c>
    </row>
    <row r="53" spans="1:11" ht="12.75">
      <c r="A53" s="20">
        <f>ROW(C12)</f>
        <v>12</v>
      </c>
      <c r="B53" s="29">
        <v>148</v>
      </c>
      <c r="C53" s="30" t="s">
        <v>180</v>
      </c>
      <c r="D53" s="31" t="s">
        <v>156</v>
      </c>
      <c r="E53" s="31" t="s">
        <v>181</v>
      </c>
      <c r="F53" s="32">
        <v>1970</v>
      </c>
      <c r="G53" s="25" t="str">
        <f>VLOOKUP(F53,'RN HZM'!$A$1:$B$122,2,0)</f>
        <v>M40</v>
      </c>
      <c r="H53" s="25" t="str">
        <f>VLOOKUP(F53,'RN ZBPM'!$A$1:$B$108,2,0)</f>
        <v>MB</v>
      </c>
      <c r="I53" s="34">
        <v>0.038622685185185184</v>
      </c>
      <c r="J53" s="20">
        <v>9</v>
      </c>
      <c r="K53" s="27">
        <f>I53/$I$1</f>
        <v>0.003824028236156949</v>
      </c>
    </row>
    <row r="54" spans="1:11" ht="12.75">
      <c r="A54" s="20">
        <f>ROW(C13)</f>
        <v>13</v>
      </c>
      <c r="B54" s="29">
        <v>115</v>
      </c>
      <c r="C54" s="30" t="s">
        <v>126</v>
      </c>
      <c r="D54" s="31" t="s">
        <v>182</v>
      </c>
      <c r="E54" s="31" t="s">
        <v>117</v>
      </c>
      <c r="F54" s="32">
        <v>1963</v>
      </c>
      <c r="G54" s="25" t="str">
        <f>VLOOKUP(F54,'RN HZM'!$A$1:$B$122,2,0)</f>
        <v>M40</v>
      </c>
      <c r="H54" s="25" t="str">
        <f>VLOOKUP(F54,'RN ZBPM'!$A$1:$B$108,2,0)</f>
        <v>MB</v>
      </c>
      <c r="I54" s="34">
        <v>0.039282407407407405</v>
      </c>
      <c r="J54" s="20">
        <v>8</v>
      </c>
      <c r="K54" s="27">
        <f>I54/$I$1</f>
        <v>0.0038893472680601392</v>
      </c>
    </row>
    <row r="55" spans="1:11" ht="12.75">
      <c r="A55" s="20">
        <f>ROW(C14)</f>
        <v>14</v>
      </c>
      <c r="B55" s="29">
        <v>117</v>
      </c>
      <c r="C55" s="30" t="s">
        <v>87</v>
      </c>
      <c r="D55" s="31" t="s">
        <v>88</v>
      </c>
      <c r="E55" s="31" t="s">
        <v>172</v>
      </c>
      <c r="F55" s="32">
        <v>1971</v>
      </c>
      <c r="G55" s="25" t="str">
        <f>VLOOKUP(F55,'RN HZM'!$A$1:$B$122,2,0)</f>
        <v>M40</v>
      </c>
      <c r="H55" s="25" t="str">
        <f>VLOOKUP(F55,'RN ZBPM'!$A$1:$B$108,2,0)</f>
        <v>MB</v>
      </c>
      <c r="I55" s="34">
        <v>0.04002314814814815</v>
      </c>
      <c r="J55" s="20">
        <v>7</v>
      </c>
      <c r="K55" s="27">
        <f>I55/$I$1</f>
        <v>0.003962687935460213</v>
      </c>
    </row>
    <row r="56" spans="1:11" ht="12.75">
      <c r="A56" s="20">
        <f>ROW(C15)</f>
        <v>15</v>
      </c>
      <c r="B56" s="29">
        <v>123</v>
      </c>
      <c r="C56" s="30" t="s">
        <v>183</v>
      </c>
      <c r="D56" s="31" t="s">
        <v>184</v>
      </c>
      <c r="E56" s="31" t="s">
        <v>117</v>
      </c>
      <c r="F56" s="32">
        <v>1965</v>
      </c>
      <c r="G56" s="25" t="str">
        <f>VLOOKUP(F56,'RN HZM'!$A$1:$B$122,2,0)</f>
        <v>M40</v>
      </c>
      <c r="H56" s="25" t="str">
        <f>VLOOKUP(F56,'RN ZBPM'!$A$1:$B$108,2,0)</f>
        <v>MB</v>
      </c>
      <c r="I56" s="34">
        <v>0.041712962962962966</v>
      </c>
      <c r="J56" s="20">
        <v>6</v>
      </c>
      <c r="K56" s="27">
        <f>I56/$I$1</f>
        <v>0.00412999633296663</v>
      </c>
    </row>
    <row r="57" spans="1:11" ht="12.75">
      <c r="A57" s="20">
        <f>ROW(C16)</f>
        <v>16</v>
      </c>
      <c r="B57" s="29">
        <v>77</v>
      </c>
      <c r="C57" s="30" t="s">
        <v>185</v>
      </c>
      <c r="D57" s="31" t="s">
        <v>90</v>
      </c>
      <c r="E57" s="31" t="s">
        <v>186</v>
      </c>
      <c r="F57" s="32">
        <v>1963</v>
      </c>
      <c r="G57" s="25" t="str">
        <f>VLOOKUP(F57,'RN HZM'!$A$1:$B$122,2,0)</f>
        <v>M40</v>
      </c>
      <c r="H57" s="25" t="str">
        <f>VLOOKUP(F57,'RN ZBPM'!$A$1:$B$108,2,0)</f>
        <v>MB</v>
      </c>
      <c r="I57" s="34">
        <v>0.04570601851851852</v>
      </c>
      <c r="J57" s="20">
        <v>5</v>
      </c>
      <c r="K57" s="27">
        <f>I57/$I$1</f>
        <v>0.004525348368170151</v>
      </c>
    </row>
    <row r="58" spans="1:11" ht="12.75">
      <c r="A58" s="20">
        <f>ROW(C17)</f>
        <v>17</v>
      </c>
      <c r="B58" s="29">
        <v>44</v>
      </c>
      <c r="C58" s="30" t="s">
        <v>187</v>
      </c>
      <c r="D58" s="31" t="s">
        <v>90</v>
      </c>
      <c r="E58" s="31" t="s">
        <v>188</v>
      </c>
      <c r="F58" s="32">
        <v>1967</v>
      </c>
      <c r="G58" s="25" t="str">
        <f>VLOOKUP(F58,'RN HZM'!$A$1:$B$122,2,0)</f>
        <v>M40</v>
      </c>
      <c r="H58" s="25" t="str">
        <f>VLOOKUP(F58,'RN ZBPM'!$A$1:$B$108,2,0)</f>
        <v>MB</v>
      </c>
      <c r="I58" s="34">
        <v>0.04966435185185185</v>
      </c>
      <c r="J58" s="20">
        <v>4</v>
      </c>
      <c r="K58" s="27">
        <f>I58/$I$1</f>
        <v>0.004917262559589292</v>
      </c>
    </row>
    <row r="59" spans="1:11" ht="12.75">
      <c r="A59" s="16"/>
      <c r="B59" s="17"/>
      <c r="C59" s="18" t="str">
        <f>'Kat.'!A5</f>
        <v>Muži 50 – 59:</v>
      </c>
      <c r="D59" s="18" t="str">
        <f>'Kat.'!B5</f>
        <v>(RN 1962 – 1953)</v>
      </c>
      <c r="E59" s="18" t="str">
        <f>'Kat.'!C5</f>
        <v>M50</v>
      </c>
      <c r="F59" s="17"/>
      <c r="G59" s="17"/>
      <c r="H59" s="17"/>
      <c r="I59" s="19"/>
      <c r="J59" s="17"/>
      <c r="K59" s="28"/>
    </row>
    <row r="60" spans="1:11" ht="12.75">
      <c r="A60" s="20">
        <f>ROW(C1)</f>
        <v>1</v>
      </c>
      <c r="B60" s="21">
        <v>29</v>
      </c>
      <c r="C60" s="22" t="s">
        <v>189</v>
      </c>
      <c r="D60" s="23" t="s">
        <v>94</v>
      </c>
      <c r="E60" s="23" t="s">
        <v>190</v>
      </c>
      <c r="F60" s="35">
        <v>1960</v>
      </c>
      <c r="G60" s="33" t="str">
        <f>VLOOKUP(F60,'RN HZM'!$A$1:$B$122,2,0)</f>
        <v>M50</v>
      </c>
      <c r="H60" s="25" t="str">
        <f>VLOOKUP(F60,'RN ZBPM'!$A$1:$B$108,2,0)</f>
        <v>MC</v>
      </c>
      <c r="I60" s="34">
        <v>0.027488425925925927</v>
      </c>
      <c r="J60" s="20">
        <v>30</v>
      </c>
      <c r="K60" s="27">
        <f>I60/$I$1</f>
        <v>0.0027216263292995967</v>
      </c>
    </row>
    <row r="61" spans="1:11" ht="12.75">
      <c r="A61" s="20">
        <f>ROW(C2)</f>
        <v>2</v>
      </c>
      <c r="B61" s="21">
        <v>30</v>
      </c>
      <c r="C61" s="22" t="s">
        <v>191</v>
      </c>
      <c r="D61" s="23" t="s">
        <v>121</v>
      </c>
      <c r="E61" s="23" t="s">
        <v>192</v>
      </c>
      <c r="F61" s="24">
        <v>1959</v>
      </c>
      <c r="G61" s="33" t="str">
        <f>VLOOKUP(F61,'RN HZM'!$A$1:$B$122,2,0)</f>
        <v>M50</v>
      </c>
      <c r="H61" s="25" t="str">
        <f>VLOOKUP(F61,'RN ZBPM'!$A$1:$B$108,2,0)</f>
        <v>MC</v>
      </c>
      <c r="I61" s="34">
        <v>0.02758101851851852</v>
      </c>
      <c r="J61" s="20">
        <v>25</v>
      </c>
      <c r="K61" s="27">
        <f>I61/$I$1</f>
        <v>0.002730793912724606</v>
      </c>
    </row>
    <row r="62" spans="1:11" ht="12.75">
      <c r="A62" s="20">
        <f>ROW(C3)</f>
        <v>3</v>
      </c>
      <c r="B62" s="21">
        <v>607</v>
      </c>
      <c r="C62" s="22" t="s">
        <v>193</v>
      </c>
      <c r="D62" s="23" t="s">
        <v>194</v>
      </c>
      <c r="E62" s="23" t="s">
        <v>11</v>
      </c>
      <c r="F62" s="24">
        <v>1956</v>
      </c>
      <c r="G62" s="33" t="str">
        <f>VLOOKUP(F62,'RN HZM'!$A$1:$B$122,2,0)</f>
        <v>M50</v>
      </c>
      <c r="H62" s="25" t="str">
        <f>VLOOKUP(F62,'RN ZBPM'!$A$1:$B$108,2,0)</f>
        <v>MC</v>
      </c>
      <c r="I62" s="34">
        <v>0.029282407407407406</v>
      </c>
      <c r="J62" s="20">
        <v>21</v>
      </c>
      <c r="K62" s="27">
        <f>I62/$I$1</f>
        <v>0.002899248258159149</v>
      </c>
    </row>
    <row r="63" spans="1:11" ht="12.75">
      <c r="A63" s="20">
        <f>ROW(C4)</f>
        <v>4</v>
      </c>
      <c r="B63" s="21">
        <v>31</v>
      </c>
      <c r="C63" s="22" t="s">
        <v>195</v>
      </c>
      <c r="D63" s="23" t="s">
        <v>94</v>
      </c>
      <c r="E63" s="23" t="s">
        <v>161</v>
      </c>
      <c r="F63" s="24">
        <v>1961</v>
      </c>
      <c r="G63" s="33" t="str">
        <f>VLOOKUP(F63,'RN HZM'!$A$1:$B$122,2,0)</f>
        <v>M50</v>
      </c>
      <c r="H63" s="25" t="str">
        <f>VLOOKUP(F63,'RN ZBPM'!$A$1:$B$108,2,0)</f>
        <v>MC</v>
      </c>
      <c r="I63" s="34">
        <v>0.02957175925925926</v>
      </c>
      <c r="J63" s="20">
        <v>18</v>
      </c>
      <c r="K63" s="27">
        <f>I63/$I$1</f>
        <v>0.002927896956362303</v>
      </c>
    </row>
    <row r="64" spans="1:11" ht="12.75">
      <c r="A64" s="20">
        <f>ROW(C5)</f>
        <v>5</v>
      </c>
      <c r="B64" s="21">
        <v>84</v>
      </c>
      <c r="C64" s="22" t="s">
        <v>196</v>
      </c>
      <c r="D64" s="23" t="s">
        <v>156</v>
      </c>
      <c r="E64" s="23" t="s">
        <v>197</v>
      </c>
      <c r="F64" s="24">
        <v>1953</v>
      </c>
      <c r="G64" s="33" t="str">
        <f>VLOOKUP(F64,'RN HZM'!$A$1:$B$122,2,0)</f>
        <v>M50</v>
      </c>
      <c r="H64" s="25" t="str">
        <f>VLOOKUP(F64,'RN ZBPM'!$A$1:$B$108,2,0)</f>
        <v>MC</v>
      </c>
      <c r="I64" s="34">
        <v>0.030601851851851852</v>
      </c>
      <c r="J64" s="20">
        <v>16</v>
      </c>
      <c r="K64" s="27">
        <f>I64/$I$1</f>
        <v>0.00302988632196553</v>
      </c>
    </row>
    <row r="65" spans="1:11" ht="12.75">
      <c r="A65" s="20">
        <f>ROW(C6)</f>
        <v>6</v>
      </c>
      <c r="B65" s="21">
        <v>98</v>
      </c>
      <c r="C65" s="22" t="s">
        <v>198</v>
      </c>
      <c r="D65" s="23" t="s">
        <v>126</v>
      </c>
      <c r="E65" s="23" t="s">
        <v>170</v>
      </c>
      <c r="F65" s="24">
        <v>1962</v>
      </c>
      <c r="G65" s="33" t="str">
        <f>VLOOKUP(F65,'RN HZM'!$A$1:$B$122,2,0)</f>
        <v>M50</v>
      </c>
      <c r="H65" s="25" t="str">
        <f>VLOOKUP(F65,'RN ZBPM'!$A$1:$B$108,2,0)</f>
        <v>MC</v>
      </c>
      <c r="I65" s="34">
        <v>0.031145833333333334</v>
      </c>
      <c r="J65" s="20">
        <v>15</v>
      </c>
      <c r="K65" s="27">
        <f>I65/$I$1</f>
        <v>0.003083745874587459</v>
      </c>
    </row>
    <row r="66" spans="1:11" ht="12.75">
      <c r="A66" s="20">
        <f>ROW(C7)</f>
        <v>7</v>
      </c>
      <c r="B66" s="21">
        <v>93</v>
      </c>
      <c r="C66" s="22" t="s">
        <v>199</v>
      </c>
      <c r="D66" s="23" t="s">
        <v>200</v>
      </c>
      <c r="E66" s="23" t="s">
        <v>201</v>
      </c>
      <c r="F66" s="24">
        <v>1954</v>
      </c>
      <c r="G66" s="33" t="str">
        <f>VLOOKUP(F66,'RN HZM'!$A$1:$B$122,2,0)</f>
        <v>M50</v>
      </c>
      <c r="H66" s="25" t="str">
        <f>VLOOKUP(F66,'RN ZBPM'!$A$1:$B$108,2,0)</f>
        <v>MC</v>
      </c>
      <c r="I66" s="34">
        <v>0.03140046296296296</v>
      </c>
      <c r="J66" s="20">
        <v>14</v>
      </c>
      <c r="K66" s="27">
        <f>I66/$I$1</f>
        <v>0.0031089567290062342</v>
      </c>
    </row>
    <row r="67" spans="1:11" ht="12.75">
      <c r="A67" s="20">
        <f>ROW(C8)</f>
        <v>8</v>
      </c>
      <c r="B67" s="21">
        <v>72</v>
      </c>
      <c r="C67" s="22" t="s">
        <v>202</v>
      </c>
      <c r="D67" s="23" t="s">
        <v>203</v>
      </c>
      <c r="E67" s="23" t="s">
        <v>11</v>
      </c>
      <c r="F67" s="24">
        <v>1960</v>
      </c>
      <c r="G67" s="33" t="str">
        <f>VLOOKUP(F67,'RN HZM'!$A$1:$B$122,2,0)</f>
        <v>M50</v>
      </c>
      <c r="H67" s="25" t="str">
        <f>VLOOKUP(F67,'RN ZBPM'!$A$1:$B$108,2,0)</f>
        <v>MC</v>
      </c>
      <c r="I67" s="34">
        <v>0.03186342592592593</v>
      </c>
      <c r="J67" s="20">
        <v>13</v>
      </c>
      <c r="K67" s="27">
        <f>I67/$I$1</f>
        <v>0.00315479464613128</v>
      </c>
    </row>
    <row r="68" spans="1:11" ht="12.75">
      <c r="A68" s="20">
        <f>ROW(C9)</f>
        <v>9</v>
      </c>
      <c r="B68" s="21">
        <v>48</v>
      </c>
      <c r="C68" s="22" t="s">
        <v>204</v>
      </c>
      <c r="D68" s="23" t="s">
        <v>205</v>
      </c>
      <c r="E68" s="23" t="s">
        <v>206</v>
      </c>
      <c r="F68" s="24">
        <v>1957</v>
      </c>
      <c r="G68" s="33" t="str">
        <f>VLOOKUP(F68,'RN HZM'!$A$1:$B$122,2,0)</f>
        <v>M50</v>
      </c>
      <c r="H68" s="25" t="str">
        <f>VLOOKUP(F68,'RN ZBPM'!$A$1:$B$108,2,0)</f>
        <v>MC</v>
      </c>
      <c r="I68" s="34">
        <v>0.03199074074074074</v>
      </c>
      <c r="J68" s="20">
        <v>12</v>
      </c>
      <c r="K68" s="27">
        <f>I68/$I$1</f>
        <v>0.0031674000733406676</v>
      </c>
    </row>
    <row r="69" spans="1:11" ht="12.75">
      <c r="A69" s="20">
        <f>ROW(C10)</f>
        <v>10</v>
      </c>
      <c r="B69" s="21">
        <v>41</v>
      </c>
      <c r="C69" s="22" t="s">
        <v>207</v>
      </c>
      <c r="D69" s="23" t="s">
        <v>200</v>
      </c>
      <c r="E69" s="23" t="s">
        <v>208</v>
      </c>
      <c r="F69" s="24">
        <v>1955</v>
      </c>
      <c r="G69" s="33" t="str">
        <f>VLOOKUP(F69,'RN HZM'!$A$1:$B$122,2,0)</f>
        <v>M50</v>
      </c>
      <c r="H69" s="25" t="str">
        <f>VLOOKUP(F69,'RN ZBPM'!$A$1:$B$108,2,0)</f>
        <v>MC</v>
      </c>
      <c r="I69" s="34">
        <v>0.03222222222222222</v>
      </c>
      <c r="J69" s="20">
        <v>11</v>
      </c>
      <c r="K69" s="27">
        <f>I69/$I$1</f>
        <v>0.00319031903190319</v>
      </c>
    </row>
    <row r="70" spans="1:11" ht="12.75">
      <c r="A70" s="20">
        <f>ROW(C11)</f>
        <v>11</v>
      </c>
      <c r="B70" s="21">
        <v>59</v>
      </c>
      <c r="C70" s="22" t="s">
        <v>209</v>
      </c>
      <c r="D70" s="23" t="s">
        <v>97</v>
      </c>
      <c r="E70" s="23" t="s">
        <v>210</v>
      </c>
      <c r="F70" s="24">
        <v>1953</v>
      </c>
      <c r="G70" s="33" t="str">
        <f>VLOOKUP(F70,'RN HZM'!$A$1:$B$122,2,0)</f>
        <v>M50</v>
      </c>
      <c r="H70" s="25" t="str">
        <f>VLOOKUP(F70,'RN ZBPM'!$A$1:$B$108,2,0)</f>
        <v>MC</v>
      </c>
      <c r="I70" s="34">
        <v>0.03238425925925926</v>
      </c>
      <c r="J70" s="20">
        <v>10</v>
      </c>
      <c r="K70" s="27">
        <f>I70/$I$1</f>
        <v>0.0032063623028969566</v>
      </c>
    </row>
    <row r="71" spans="1:11" ht="12.75">
      <c r="A71" s="20">
        <f>ROW(C12)</f>
        <v>12</v>
      </c>
      <c r="B71" s="21">
        <v>139</v>
      </c>
      <c r="C71" s="22" t="s">
        <v>211</v>
      </c>
      <c r="D71" s="23" t="s">
        <v>212</v>
      </c>
      <c r="E71" s="23" t="s">
        <v>117</v>
      </c>
      <c r="F71" s="24">
        <v>1957</v>
      </c>
      <c r="G71" s="33" t="str">
        <f>VLOOKUP(F71,'RN HZM'!$A$1:$B$122,2,0)</f>
        <v>M50</v>
      </c>
      <c r="H71" s="25" t="str">
        <f>VLOOKUP(F71,'RN ZBPM'!$A$1:$B$108,2,0)</f>
        <v>MC</v>
      </c>
      <c r="I71" s="34">
        <v>0.03353009259259259</v>
      </c>
      <c r="J71" s="20">
        <v>9</v>
      </c>
      <c r="K71" s="27">
        <f>I71/$I$1</f>
        <v>0.003319811147781445</v>
      </c>
    </row>
    <row r="72" spans="1:11" ht="12.75">
      <c r="A72" s="20">
        <f>ROW(C13)</f>
        <v>13</v>
      </c>
      <c r="B72" s="21">
        <v>62</v>
      </c>
      <c r="C72" s="22" t="s">
        <v>174</v>
      </c>
      <c r="D72" s="23" t="s">
        <v>213</v>
      </c>
      <c r="E72" s="23" t="s">
        <v>214</v>
      </c>
      <c r="F72" s="24">
        <v>1958</v>
      </c>
      <c r="G72" s="33" t="str">
        <f>VLOOKUP(F72,'RN HZM'!$A$1:$B$122,2,0)</f>
        <v>M50</v>
      </c>
      <c r="H72" s="25" t="str">
        <f>VLOOKUP(F72,'RN ZBPM'!$A$1:$B$108,2,0)</f>
        <v>MC</v>
      </c>
      <c r="I72" s="34">
        <v>0.03392361111111111</v>
      </c>
      <c r="J72" s="20">
        <v>8</v>
      </c>
      <c r="K72" s="27">
        <f>I72/$I$1</f>
        <v>0.003358773377337734</v>
      </c>
    </row>
    <row r="73" spans="1:11" ht="12.75">
      <c r="A73" s="20">
        <f>ROW(C14)</f>
        <v>14</v>
      </c>
      <c r="B73" s="21">
        <v>138</v>
      </c>
      <c r="C73" s="22" t="s">
        <v>215</v>
      </c>
      <c r="D73" s="23" t="s">
        <v>216</v>
      </c>
      <c r="E73" s="23" t="s">
        <v>117</v>
      </c>
      <c r="F73" s="24">
        <v>1954</v>
      </c>
      <c r="G73" s="33" t="str">
        <f>VLOOKUP(F73,'RN HZM'!$A$1:$B$122,2,0)</f>
        <v>M50</v>
      </c>
      <c r="H73" s="25" t="str">
        <f>VLOOKUP(F73,'RN ZBPM'!$A$1:$B$108,2,0)</f>
        <v>MC</v>
      </c>
      <c r="I73" s="34">
        <v>0.034166666666666665</v>
      </c>
      <c r="J73" s="20">
        <v>7</v>
      </c>
      <c r="K73" s="27">
        <f>I73/$I$1</f>
        <v>0.0033828382838283827</v>
      </c>
    </row>
    <row r="74" spans="1:11" ht="12.75">
      <c r="A74" s="20">
        <f>ROW(C15)</f>
        <v>15</v>
      </c>
      <c r="B74" s="29">
        <v>159</v>
      </c>
      <c r="C74" s="30" t="s">
        <v>217</v>
      </c>
      <c r="D74" s="31" t="s">
        <v>123</v>
      </c>
      <c r="E74" s="31" t="s">
        <v>218</v>
      </c>
      <c r="F74" s="32">
        <v>1962</v>
      </c>
      <c r="G74" s="25" t="str">
        <f>VLOOKUP(F74,'RN HZM'!$A$1:$B$122,2,0)</f>
        <v>M50</v>
      </c>
      <c r="H74" s="25" t="str">
        <f>VLOOKUP(F74,'RN ZBPM'!$A$1:$B$108,2,0)</f>
        <v>MC</v>
      </c>
      <c r="I74" s="34">
        <v>0.03488425925925926</v>
      </c>
      <c r="J74" s="20">
        <v>6</v>
      </c>
      <c r="K74" s="27">
        <f>I74/$I$1</f>
        <v>0.0034538870553722043</v>
      </c>
    </row>
    <row r="75" spans="1:11" ht="12.75">
      <c r="A75" s="20">
        <f>ROW(C16)</f>
        <v>16</v>
      </c>
      <c r="B75" s="21">
        <v>113</v>
      </c>
      <c r="C75" s="22" t="s">
        <v>219</v>
      </c>
      <c r="D75" s="23" t="s">
        <v>147</v>
      </c>
      <c r="E75" s="23" t="s">
        <v>117</v>
      </c>
      <c r="F75" s="24">
        <v>1957</v>
      </c>
      <c r="G75" s="33" t="str">
        <f>VLOOKUP(F75,'RN HZM'!$A$1:$B$122,2,0)</f>
        <v>M50</v>
      </c>
      <c r="H75" s="25" t="str">
        <f>VLOOKUP(F75,'RN ZBPM'!$A$1:$B$108,2,0)</f>
        <v>MC</v>
      </c>
      <c r="I75" s="34">
        <v>0.03512731481481481</v>
      </c>
      <c r="J75" s="20">
        <v>5</v>
      </c>
      <c r="K75" s="27">
        <f>I75/$I$1</f>
        <v>0.0034779519618628528</v>
      </c>
    </row>
    <row r="76" spans="1:11" ht="12.75">
      <c r="A76" s="20">
        <f>ROW(C17)</f>
        <v>17</v>
      </c>
      <c r="B76" s="21">
        <v>132</v>
      </c>
      <c r="C76" s="22" t="s">
        <v>220</v>
      </c>
      <c r="D76" s="23" t="s">
        <v>90</v>
      </c>
      <c r="E76" s="23" t="s">
        <v>221</v>
      </c>
      <c r="F76" s="24">
        <v>1961</v>
      </c>
      <c r="G76" s="33" t="str">
        <f>VLOOKUP(F76,'RN HZM'!$A$1:$B$122,2,0)</f>
        <v>M50</v>
      </c>
      <c r="H76" s="25" t="str">
        <f>VLOOKUP(F76,'RN ZBPM'!$A$1:$B$108,2,0)</f>
        <v>MC</v>
      </c>
      <c r="I76" s="34">
        <v>0.03585648148148148</v>
      </c>
      <c r="J76" s="20">
        <v>4</v>
      </c>
      <c r="K76" s="27">
        <f>I76/$I$1</f>
        <v>0.0035501466813348003</v>
      </c>
    </row>
    <row r="77" spans="1:11" ht="12.75">
      <c r="A77" s="20">
        <f>ROW(C18)</f>
        <v>18</v>
      </c>
      <c r="B77" s="21">
        <v>137</v>
      </c>
      <c r="C77" s="22" t="s">
        <v>222</v>
      </c>
      <c r="D77" s="23" t="s">
        <v>223</v>
      </c>
      <c r="E77" s="23" t="s">
        <v>117</v>
      </c>
      <c r="F77" s="24">
        <v>1962</v>
      </c>
      <c r="G77" s="33" t="str">
        <f>VLOOKUP(F77,'RN HZM'!$A$1:$B$122,2,0)</f>
        <v>M50</v>
      </c>
      <c r="H77" s="25" t="str">
        <f>VLOOKUP(F77,'RN ZBPM'!$A$1:$B$108,2,0)</f>
        <v>MC</v>
      </c>
      <c r="I77" s="34">
        <v>0.03605324074074074</v>
      </c>
      <c r="J77" s="20">
        <v>3</v>
      </c>
      <c r="K77" s="27">
        <f>I77/$I$1</f>
        <v>0.003569627796112945</v>
      </c>
    </row>
    <row r="78" spans="1:11" ht="12.75">
      <c r="A78" s="20">
        <f>ROW(C19)</f>
        <v>19</v>
      </c>
      <c r="B78" s="21">
        <v>95</v>
      </c>
      <c r="C78" s="22" t="s">
        <v>224</v>
      </c>
      <c r="D78" s="23" t="s">
        <v>97</v>
      </c>
      <c r="E78" s="23" t="s">
        <v>8</v>
      </c>
      <c r="F78" s="24">
        <v>1962</v>
      </c>
      <c r="G78" s="33" t="str">
        <f>VLOOKUP(F78,'RN HZM'!$A$1:$B$122,2,0)</f>
        <v>M50</v>
      </c>
      <c r="H78" s="25" t="str">
        <f>VLOOKUP(F78,'RN ZBPM'!$A$1:$B$108,2,0)</f>
        <v>MC</v>
      </c>
      <c r="I78" s="34">
        <v>0.03791666666666667</v>
      </c>
      <c r="J78" s="20">
        <v>2</v>
      </c>
      <c r="K78" s="27">
        <f>I78/$I$1</f>
        <v>0.0037541254125412543</v>
      </c>
    </row>
    <row r="79" spans="1:11" ht="12.75">
      <c r="A79" s="20">
        <f>ROW(C20)</f>
        <v>20</v>
      </c>
      <c r="B79" s="21">
        <v>51</v>
      </c>
      <c r="C79" s="22" t="s">
        <v>225</v>
      </c>
      <c r="D79" s="23" t="s">
        <v>121</v>
      </c>
      <c r="E79" s="23" t="s">
        <v>226</v>
      </c>
      <c r="F79" s="24">
        <v>1955</v>
      </c>
      <c r="G79" s="33" t="str">
        <f>VLOOKUP(F79,'RN HZM'!$A$1:$B$122,2,0)</f>
        <v>M50</v>
      </c>
      <c r="H79" s="25" t="str">
        <f>VLOOKUP(F79,'RN ZBPM'!$A$1:$B$108,2,0)</f>
        <v>MC</v>
      </c>
      <c r="I79" s="34">
        <v>0.03826388888888889</v>
      </c>
      <c r="J79" s="20">
        <v>1</v>
      </c>
      <c r="K79" s="27">
        <f>I79/$I$1</f>
        <v>0.003788503850385039</v>
      </c>
    </row>
    <row r="80" spans="1:11" ht="12.75">
      <c r="A80" s="20">
        <f>ROW(C21)</f>
        <v>21</v>
      </c>
      <c r="B80" s="21">
        <v>86</v>
      </c>
      <c r="C80" s="22" t="s">
        <v>227</v>
      </c>
      <c r="D80" s="23" t="s">
        <v>228</v>
      </c>
      <c r="E80" s="23" t="s">
        <v>229</v>
      </c>
      <c r="F80" s="24">
        <v>1957</v>
      </c>
      <c r="G80" s="33" t="str">
        <f>VLOOKUP(F80,'RN HZM'!$A$1:$B$122,2,0)</f>
        <v>M50</v>
      </c>
      <c r="H80" s="25" t="str">
        <f>VLOOKUP(F80,'RN ZBPM'!$A$1:$B$108,2,0)</f>
        <v>MC</v>
      </c>
      <c r="I80" s="34">
        <v>0.03854166666666667</v>
      </c>
      <c r="J80" s="20">
        <v>1</v>
      </c>
      <c r="K80" s="27">
        <f>I80/$I$1</f>
        <v>0.003816006600660066</v>
      </c>
    </row>
    <row r="81" spans="1:11" ht="12.75">
      <c r="A81" s="20">
        <f>ROW(C22)</f>
        <v>22</v>
      </c>
      <c r="B81" s="21">
        <v>35</v>
      </c>
      <c r="C81" s="22" t="s">
        <v>230</v>
      </c>
      <c r="D81" s="23" t="s">
        <v>231</v>
      </c>
      <c r="E81" s="23" t="s">
        <v>232</v>
      </c>
      <c r="F81" s="24">
        <v>1961</v>
      </c>
      <c r="G81" s="33" t="str">
        <f>VLOOKUP(F81,'RN HZM'!$A$1:$B$122,2,0)</f>
        <v>M50</v>
      </c>
      <c r="H81" s="25" t="str">
        <f>VLOOKUP(F81,'RN ZBPM'!$A$1:$B$108,2,0)</f>
        <v>MC</v>
      </c>
      <c r="I81" s="34">
        <v>0.039375</v>
      </c>
      <c r="J81" s="20">
        <v>1</v>
      </c>
      <c r="K81" s="27">
        <f>I81/$I$1</f>
        <v>0.0038985148514851485</v>
      </c>
    </row>
    <row r="82" spans="1:11" ht="12.75">
      <c r="A82" s="20">
        <f>ROW(C23)</f>
        <v>23</v>
      </c>
      <c r="B82" s="21">
        <v>110</v>
      </c>
      <c r="C82" s="22" t="s">
        <v>233</v>
      </c>
      <c r="D82" s="23" t="s">
        <v>156</v>
      </c>
      <c r="E82" s="23" t="s">
        <v>172</v>
      </c>
      <c r="F82" s="24">
        <v>1953</v>
      </c>
      <c r="G82" s="33" t="str">
        <f>VLOOKUP(F82,'RN HZM'!$A$1:$B$122,2,0)</f>
        <v>M50</v>
      </c>
      <c r="H82" s="25" t="str">
        <f>VLOOKUP(F82,'RN ZBPM'!$A$1:$B$108,2,0)</f>
        <v>MC</v>
      </c>
      <c r="I82" s="34">
        <v>0.04100694444444444</v>
      </c>
      <c r="J82" s="20">
        <v>1</v>
      </c>
      <c r="K82" s="27">
        <f>I82/$I$1</f>
        <v>0.004060093509350935</v>
      </c>
    </row>
    <row r="83" spans="1:11" ht="12.75">
      <c r="A83" s="20">
        <f>ROW(C24)</f>
        <v>24</v>
      </c>
      <c r="B83" s="21">
        <v>17</v>
      </c>
      <c r="C83" s="22" t="s">
        <v>234</v>
      </c>
      <c r="D83" s="23" t="s">
        <v>160</v>
      </c>
      <c r="E83" s="23" t="s">
        <v>172</v>
      </c>
      <c r="F83" s="24">
        <v>1953</v>
      </c>
      <c r="G83" s="33" t="str">
        <f>VLOOKUP(F83,'RN HZM'!$A$1:$B$122,2,0)</f>
        <v>M50</v>
      </c>
      <c r="H83" s="25" t="str">
        <f>VLOOKUP(F83,'RN ZBPM'!$A$1:$B$108,2,0)</f>
        <v>MC</v>
      </c>
      <c r="I83" s="34">
        <v>0.04548611111111111</v>
      </c>
      <c r="J83" s="20">
        <v>1</v>
      </c>
      <c r="K83" s="27">
        <f>I83/$I$1</f>
        <v>0.004503575357535754</v>
      </c>
    </row>
    <row r="84" spans="1:11" ht="12.75">
      <c r="A84" s="20">
        <f>ROW(C25)</f>
        <v>25</v>
      </c>
      <c r="B84" s="21">
        <v>146</v>
      </c>
      <c r="C84" s="22" t="s">
        <v>235</v>
      </c>
      <c r="D84" s="23" t="s">
        <v>112</v>
      </c>
      <c r="E84" s="23" t="s">
        <v>172</v>
      </c>
      <c r="F84" s="24">
        <v>1960</v>
      </c>
      <c r="G84" s="33" t="str">
        <f>VLOOKUP(F84,'RN HZM'!$A$1:$B$122,2,0)</f>
        <v>M50</v>
      </c>
      <c r="H84" s="25" t="str">
        <f>VLOOKUP(F84,'RN ZBPM'!$A$1:$B$108,2,0)</f>
        <v>MC</v>
      </c>
      <c r="I84" s="34">
        <v>0.04836805555555555</v>
      </c>
      <c r="J84" s="20">
        <v>1</v>
      </c>
      <c r="K84" s="27">
        <f>I84/$I$1</f>
        <v>0.004788916391639164</v>
      </c>
    </row>
    <row r="85" spans="1:11" ht="12.75">
      <c r="A85" s="20">
        <f>ROW(C26)</f>
        <v>26</v>
      </c>
      <c r="B85" s="21">
        <v>21</v>
      </c>
      <c r="C85" s="22" t="s">
        <v>236</v>
      </c>
      <c r="D85" s="23" t="s">
        <v>237</v>
      </c>
      <c r="E85" s="23" t="s">
        <v>238</v>
      </c>
      <c r="F85" s="24">
        <v>1958</v>
      </c>
      <c r="G85" s="33" t="str">
        <f>VLOOKUP(F85,'RN HZM'!$A$1:$B$122,2,0)</f>
        <v>M50</v>
      </c>
      <c r="H85" s="25" t="str">
        <f>VLOOKUP(F85,'RN ZBPM'!$A$1:$B$108,2,0)</f>
        <v>MC</v>
      </c>
      <c r="I85" s="34">
        <v>0.057430555555555554</v>
      </c>
      <c r="J85" s="20">
        <v>1</v>
      </c>
      <c r="K85" s="27">
        <f>I85/$I$1</f>
        <v>0.005686193619361936</v>
      </c>
    </row>
    <row r="86" spans="1:11" ht="12.75">
      <c r="A86" s="16"/>
      <c r="B86" s="17"/>
      <c r="C86" s="18" t="str">
        <f>'Kat.'!A6</f>
        <v>Muži 60 – 69: </v>
      </c>
      <c r="D86" s="18" t="str">
        <f>'Kat.'!B6</f>
        <v>(RN 1952 – 1943)</v>
      </c>
      <c r="E86" s="18" t="str">
        <f>'Kat.'!C6</f>
        <v>M60</v>
      </c>
      <c r="F86" s="17"/>
      <c r="G86" s="17"/>
      <c r="H86" s="17"/>
      <c r="I86" s="19"/>
      <c r="J86" s="17"/>
      <c r="K86" s="28"/>
    </row>
    <row r="87" spans="1:11" ht="12.75">
      <c r="A87" s="20">
        <f>ROW(C1)</f>
        <v>1</v>
      </c>
      <c r="B87" s="21">
        <v>99</v>
      </c>
      <c r="C87" s="22" t="s">
        <v>239</v>
      </c>
      <c r="D87" s="23" t="s">
        <v>160</v>
      </c>
      <c r="E87" s="23" t="s">
        <v>240</v>
      </c>
      <c r="F87" s="24">
        <v>1952</v>
      </c>
      <c r="G87" s="33" t="str">
        <f>VLOOKUP(F87,'RN HZM'!$A$1:$B$122,2,0)</f>
        <v>M60</v>
      </c>
      <c r="H87" s="25" t="str">
        <f>VLOOKUP(F87,'RN ZBPM'!$A$1:$B$108,2,0)</f>
        <v>MD</v>
      </c>
      <c r="I87" s="34">
        <v>0.03297453703703704</v>
      </c>
      <c r="J87" s="20">
        <v>30</v>
      </c>
      <c r="K87" s="27">
        <f>I87/$I$1</f>
        <v>0.00326480564723139</v>
      </c>
    </row>
    <row r="88" spans="1:11" ht="12.75">
      <c r="A88" s="20">
        <f>ROW(C2)</f>
        <v>2</v>
      </c>
      <c r="B88" s="21">
        <v>94</v>
      </c>
      <c r="C88" s="22" t="s">
        <v>241</v>
      </c>
      <c r="D88" s="23" t="s">
        <v>242</v>
      </c>
      <c r="E88" s="23" t="s">
        <v>243</v>
      </c>
      <c r="F88" s="35">
        <v>1951</v>
      </c>
      <c r="G88" s="33" t="str">
        <f>VLOOKUP(F88,'RN HZM'!$A$1:$B$122,2,0)</f>
        <v>M60</v>
      </c>
      <c r="H88" s="25" t="str">
        <f>VLOOKUP(F88,'RN ZBPM'!$A$1:$B$108,2,0)</f>
        <v>MD</v>
      </c>
      <c r="I88" s="34">
        <v>0.0346412037037037</v>
      </c>
      <c r="J88" s="20">
        <v>25</v>
      </c>
      <c r="K88" s="27">
        <f>I88/$I$1</f>
        <v>0.0034298221488815546</v>
      </c>
    </row>
    <row r="89" spans="1:11" ht="12.75">
      <c r="A89" s="20">
        <f>ROW(C3)</f>
        <v>3</v>
      </c>
      <c r="B89" s="21">
        <v>130</v>
      </c>
      <c r="C89" s="22" t="s">
        <v>244</v>
      </c>
      <c r="D89" s="23" t="s">
        <v>166</v>
      </c>
      <c r="E89" s="23" t="s">
        <v>245</v>
      </c>
      <c r="F89" s="24">
        <v>1950</v>
      </c>
      <c r="G89" s="33" t="str">
        <f>VLOOKUP(F89,'RN HZM'!$A$1:$B$122,2,0)</f>
        <v>M60</v>
      </c>
      <c r="H89" s="25" t="str">
        <f>VLOOKUP(F89,'RN ZBPM'!$A$1:$B$108,2,0)</f>
        <v>MD</v>
      </c>
      <c r="I89" s="34">
        <v>0.03560185185185185</v>
      </c>
      <c r="J89" s="20">
        <v>21</v>
      </c>
      <c r="K89" s="27">
        <f>I89/$I$1</f>
        <v>0.0035249358269160247</v>
      </c>
    </row>
    <row r="90" spans="1:11" ht="12.75">
      <c r="A90" s="20">
        <f>ROW(C4)</f>
        <v>4</v>
      </c>
      <c r="B90" s="21">
        <v>79</v>
      </c>
      <c r="C90" s="22" t="s">
        <v>246</v>
      </c>
      <c r="D90" s="23" t="s">
        <v>247</v>
      </c>
      <c r="E90" s="23" t="s">
        <v>8</v>
      </c>
      <c r="F90" s="24">
        <v>1951</v>
      </c>
      <c r="G90" s="33" t="str">
        <f>VLOOKUP(F90,'RN HZM'!$A$1:$B$122,2,0)</f>
        <v>M60</v>
      </c>
      <c r="H90" s="25" t="str">
        <f>VLOOKUP(F90,'RN ZBPM'!$A$1:$B$108,2,0)</f>
        <v>MD</v>
      </c>
      <c r="I90" s="34">
        <v>0.036898148148148145</v>
      </c>
      <c r="J90" s="20">
        <v>18</v>
      </c>
      <c r="K90" s="27">
        <f>I90/$I$1</f>
        <v>0.003653281994866153</v>
      </c>
    </row>
    <row r="91" spans="1:11" ht="12.75">
      <c r="A91" s="20">
        <f>ROW(C5)</f>
        <v>5</v>
      </c>
      <c r="B91" s="21">
        <v>114</v>
      </c>
      <c r="C91" s="22" t="s">
        <v>248</v>
      </c>
      <c r="D91" s="23" t="s">
        <v>249</v>
      </c>
      <c r="E91" s="23" t="s">
        <v>117</v>
      </c>
      <c r="F91" s="24">
        <v>1951</v>
      </c>
      <c r="G91" s="33" t="str">
        <f>VLOOKUP(F91,'RN HZM'!$A$1:$B$122,2,0)</f>
        <v>M60</v>
      </c>
      <c r="H91" s="25" t="str">
        <f>VLOOKUP(F91,'RN ZBPM'!$A$1:$B$108,2,0)</f>
        <v>MD</v>
      </c>
      <c r="I91" s="34">
        <v>0.03726851851851852</v>
      </c>
      <c r="J91" s="20">
        <v>16</v>
      </c>
      <c r="K91" s="27">
        <f>I91/$I$1</f>
        <v>0.00368995232856619</v>
      </c>
    </row>
    <row r="92" spans="1:11" ht="12.75">
      <c r="A92" s="20">
        <f>ROW(C6)</f>
        <v>6</v>
      </c>
      <c r="B92" s="21">
        <v>52</v>
      </c>
      <c r="C92" s="22" t="s">
        <v>42</v>
      </c>
      <c r="D92" s="23" t="s">
        <v>194</v>
      </c>
      <c r="E92" s="23" t="s">
        <v>250</v>
      </c>
      <c r="F92" s="24">
        <v>1946</v>
      </c>
      <c r="G92" s="33" t="str">
        <f>VLOOKUP(F92,'RN HZM'!$A$1:$B$122,2,0)</f>
        <v>M60</v>
      </c>
      <c r="H92" s="25" t="str">
        <f>VLOOKUP(F92,'RN ZBPM'!$A$1:$B$108,2,0)</f>
        <v>MD</v>
      </c>
      <c r="I92" s="34">
        <v>0.04100694444444444</v>
      </c>
      <c r="J92" s="20">
        <v>15</v>
      </c>
      <c r="K92" s="27">
        <f>I92/$I$1</f>
        <v>0.004060093509350935</v>
      </c>
    </row>
    <row r="93" spans="1:11" ht="12.75">
      <c r="A93" s="20">
        <f>ROW(C7)</f>
        <v>7</v>
      </c>
      <c r="B93" s="21">
        <v>129</v>
      </c>
      <c r="C93" s="22" t="s">
        <v>251</v>
      </c>
      <c r="D93" s="23" t="s">
        <v>203</v>
      </c>
      <c r="E93" s="23" t="s">
        <v>252</v>
      </c>
      <c r="F93" s="24">
        <v>1949</v>
      </c>
      <c r="G93" s="33" t="str">
        <f>VLOOKUP(F93,'RN HZM'!$A$1:$B$122,2,0)</f>
        <v>M60</v>
      </c>
      <c r="H93" s="25" t="str">
        <f>VLOOKUP(F93,'RN ZBPM'!$A$1:$B$108,2,0)</f>
        <v>MD</v>
      </c>
      <c r="I93" s="34">
        <v>0.04375</v>
      </c>
      <c r="J93" s="20">
        <v>14</v>
      </c>
      <c r="K93" s="27">
        <f>I93/$I$1</f>
        <v>0.004331683168316831</v>
      </c>
    </row>
    <row r="94" spans="1:11" ht="12.75">
      <c r="A94" s="20">
        <f>ROW(C8)</f>
        <v>8</v>
      </c>
      <c r="B94" s="21">
        <v>151</v>
      </c>
      <c r="C94" s="22" t="s">
        <v>104</v>
      </c>
      <c r="D94" s="23" t="s">
        <v>121</v>
      </c>
      <c r="E94" s="23" t="s">
        <v>8</v>
      </c>
      <c r="F94" s="24">
        <v>1952</v>
      </c>
      <c r="G94" s="33" t="str">
        <f>VLOOKUP(F94,'RN HZM'!$A$1:$B$122,2,0)</f>
        <v>M60</v>
      </c>
      <c r="H94" s="25" t="str">
        <f>VLOOKUP(F94,'RN ZBPM'!$A$1:$B$108,2,0)</f>
        <v>MD</v>
      </c>
      <c r="I94" s="34">
        <v>0.04474537037037037</v>
      </c>
      <c r="J94" s="20">
        <v>13</v>
      </c>
      <c r="K94" s="27">
        <f>I94/$I$1</f>
        <v>0.00443023469013568</v>
      </c>
    </row>
    <row r="95" spans="1:11" ht="12.75">
      <c r="A95" s="16"/>
      <c r="B95" s="17"/>
      <c r="C95" s="18" t="s">
        <v>253</v>
      </c>
      <c r="D95" s="18"/>
      <c r="E95" s="18"/>
      <c r="F95" s="17"/>
      <c r="G95" s="17"/>
      <c r="H95" s="17"/>
      <c r="I95" s="19"/>
      <c r="J95" s="17"/>
      <c r="K95" s="28"/>
    </row>
    <row r="96" spans="1:11" ht="12.75">
      <c r="A96" s="20">
        <f>ROW(C1)</f>
        <v>1</v>
      </c>
      <c r="B96" s="21">
        <v>76</v>
      </c>
      <c r="C96" s="22" t="s">
        <v>254</v>
      </c>
      <c r="D96" s="23" t="s">
        <v>255</v>
      </c>
      <c r="E96" s="23" t="s">
        <v>186</v>
      </c>
      <c r="F96" s="35">
        <v>1991</v>
      </c>
      <c r="G96" s="33" t="s">
        <v>72</v>
      </c>
      <c r="H96" s="25" t="s">
        <v>72</v>
      </c>
      <c r="I96" s="34">
        <v>0.036689814814814814</v>
      </c>
      <c r="J96" s="20" t="s">
        <v>72</v>
      </c>
      <c r="K96" s="27">
        <f>I96/$I$1</f>
        <v>0.0036326549321598826</v>
      </c>
    </row>
    <row r="97" spans="1:11" ht="12.75">
      <c r="A97" s="20">
        <f>ROW(C2)</f>
        <v>2</v>
      </c>
      <c r="B97" s="21">
        <v>154</v>
      </c>
      <c r="C97" s="22" t="s">
        <v>256</v>
      </c>
      <c r="D97" s="23" t="s">
        <v>257</v>
      </c>
      <c r="E97" s="23" t="s">
        <v>172</v>
      </c>
      <c r="F97" s="24">
        <v>1963</v>
      </c>
      <c r="G97" s="25" t="s">
        <v>72</v>
      </c>
      <c r="H97" s="25" t="s">
        <v>72</v>
      </c>
      <c r="I97" s="34">
        <v>0.04125</v>
      </c>
      <c r="J97" s="20" t="s">
        <v>72</v>
      </c>
      <c r="K97" s="27">
        <f>I97/$I$1</f>
        <v>0.004084158415841584</v>
      </c>
    </row>
    <row r="98" spans="1:12" ht="12.75">
      <c r="A98" s="4" t="s">
        <v>70</v>
      </c>
      <c r="B98" s="5"/>
      <c r="C98" s="5"/>
      <c r="D98" s="5"/>
      <c r="E98" s="5"/>
      <c r="F98" s="5"/>
      <c r="G98" s="5"/>
      <c r="H98" s="36"/>
      <c r="I98" s="7">
        <v>6.5</v>
      </c>
      <c r="J98" s="7" t="s">
        <v>71</v>
      </c>
      <c r="K98" s="7" t="s">
        <v>72</v>
      </c>
      <c r="L98" s="7"/>
    </row>
    <row r="99" spans="1:11" ht="12.75">
      <c r="A99" s="16"/>
      <c r="B99" s="17"/>
      <c r="C99" s="18" t="s">
        <v>258</v>
      </c>
      <c r="D99" s="18"/>
      <c r="E99" s="18"/>
      <c r="F99" s="17"/>
      <c r="G99" s="17"/>
      <c r="H99" s="17"/>
      <c r="I99" s="19"/>
      <c r="J99" s="17"/>
      <c r="K99" s="28"/>
    </row>
    <row r="100" spans="1:12" ht="12.75" customHeight="1">
      <c r="A100" s="20">
        <f>ROW(C1)</f>
        <v>1</v>
      </c>
      <c r="B100" s="21">
        <v>141</v>
      </c>
      <c r="C100" s="22" t="s">
        <v>259</v>
      </c>
      <c r="D100" s="23" t="s">
        <v>123</v>
      </c>
      <c r="E100" s="23" t="s">
        <v>117</v>
      </c>
      <c r="F100" s="35">
        <v>1947</v>
      </c>
      <c r="G100" s="33" t="s">
        <v>72</v>
      </c>
      <c r="H100" s="25" t="s">
        <v>72</v>
      </c>
      <c r="I100" s="34">
        <v>0.02454861111111111</v>
      </c>
      <c r="J100" s="20"/>
      <c r="K100" s="27">
        <f>I100/$I$98</f>
        <v>0.003776709401709402</v>
      </c>
      <c r="L100" s="7"/>
    </row>
    <row r="101" spans="1:12" ht="12.75">
      <c r="A101" s="16"/>
      <c r="B101" s="17"/>
      <c r="C101" s="18" t="str">
        <f>'Kat.'!A7</f>
        <v>Muži 70 – a méně: </v>
      </c>
      <c r="D101" s="18" t="str">
        <f>'Kat.'!B7</f>
        <v>(RN 1942 a méně)</v>
      </c>
      <c r="E101" s="18" t="str">
        <f>'Kat.'!C7</f>
        <v>M70</v>
      </c>
      <c r="F101" s="17"/>
      <c r="G101" s="17"/>
      <c r="H101" s="17"/>
      <c r="I101" s="19"/>
      <c r="J101" s="17"/>
      <c r="K101" s="28"/>
      <c r="L101" s="7"/>
    </row>
    <row r="102" spans="1:12" ht="12.75" customHeight="1">
      <c r="A102" s="20">
        <f>ROW(C1)</f>
        <v>1</v>
      </c>
      <c r="B102" s="21">
        <v>50</v>
      </c>
      <c r="C102" s="22" t="s">
        <v>260</v>
      </c>
      <c r="D102" s="23" t="s">
        <v>108</v>
      </c>
      <c r="E102" s="23" t="s">
        <v>261</v>
      </c>
      <c r="F102" s="35">
        <v>1942</v>
      </c>
      <c r="G102" s="33" t="str">
        <f>VLOOKUP(F102,'RN HZM'!$A$1:$B$122,2,0)</f>
        <v>M70</v>
      </c>
      <c r="H102" s="25"/>
      <c r="I102" s="34">
        <v>0.023680555555555555</v>
      </c>
      <c r="J102" s="20"/>
      <c r="K102" s="27">
        <f>I102/$I$98</f>
        <v>0.003643162393162393</v>
      </c>
      <c r="L102" s="7"/>
    </row>
    <row r="103" spans="1:12" ht="12.75" customHeight="1">
      <c r="A103" s="20">
        <f>ROW(C2)</f>
        <v>2</v>
      </c>
      <c r="B103" s="21">
        <v>92</v>
      </c>
      <c r="C103" s="22" t="s">
        <v>262</v>
      </c>
      <c r="D103" s="23" t="s">
        <v>263</v>
      </c>
      <c r="E103" s="23" t="s">
        <v>264</v>
      </c>
      <c r="F103" s="35">
        <v>1937</v>
      </c>
      <c r="G103" s="33" t="str">
        <f>VLOOKUP(F103,'RN HZM'!$A$1:$B$122,2,0)</f>
        <v>M70</v>
      </c>
      <c r="H103" s="25"/>
      <c r="I103" s="34">
        <v>0.026319444444444444</v>
      </c>
      <c r="J103" s="20"/>
      <c r="K103" s="27">
        <f>I103/$I$98</f>
        <v>0.004049145299145299</v>
      </c>
      <c r="L103" s="7"/>
    </row>
    <row r="104" spans="1:12" ht="12.75" customHeight="1">
      <c r="A104" s="20">
        <f>ROW(C3)</f>
        <v>3</v>
      </c>
      <c r="B104" s="21">
        <v>28</v>
      </c>
      <c r="C104" s="22" t="s">
        <v>265</v>
      </c>
      <c r="D104" s="23" t="s">
        <v>123</v>
      </c>
      <c r="E104" s="23" t="s">
        <v>266</v>
      </c>
      <c r="F104" s="35">
        <v>1941</v>
      </c>
      <c r="G104" s="33" t="str">
        <f>VLOOKUP(F104,'RN HZM'!$A$1:$B$122,2,0)</f>
        <v>M70</v>
      </c>
      <c r="H104" s="25"/>
      <c r="I104" s="34">
        <v>0.026817129629629628</v>
      </c>
      <c r="J104" s="20"/>
      <c r="K104" s="27">
        <f>I104/$I$98</f>
        <v>0.004125712250712251</v>
      </c>
      <c r="L104" s="7"/>
    </row>
    <row r="105" spans="1:12" ht="12.75" customHeight="1">
      <c r="A105" s="20">
        <f>ROW(C4)</f>
        <v>4</v>
      </c>
      <c r="B105" s="21">
        <v>140</v>
      </c>
      <c r="C105" s="22" t="s">
        <v>267</v>
      </c>
      <c r="D105" s="23" t="s">
        <v>156</v>
      </c>
      <c r="E105" s="23" t="s">
        <v>268</v>
      </c>
      <c r="F105" s="35">
        <v>1935</v>
      </c>
      <c r="G105" s="33" t="str">
        <f>VLOOKUP(F105,'RN HZM'!$A$1:$B$122,2,0)</f>
        <v>M70</v>
      </c>
      <c r="H105" s="25"/>
      <c r="I105" s="34">
        <v>0.027708333333333335</v>
      </c>
      <c r="J105" s="20"/>
      <c r="K105" s="27">
        <f>I105/$I$98</f>
        <v>0.004262820512820513</v>
      </c>
      <c r="L105" s="7"/>
    </row>
    <row r="106" spans="1:12" ht="12.75" customHeight="1">
      <c r="A106" s="20">
        <f>ROW(C5)</f>
        <v>5</v>
      </c>
      <c r="B106" s="21">
        <v>18</v>
      </c>
      <c r="C106" s="22" t="s">
        <v>269</v>
      </c>
      <c r="D106" s="23" t="s">
        <v>123</v>
      </c>
      <c r="E106" s="23" t="s">
        <v>270</v>
      </c>
      <c r="F106" s="35">
        <v>1939</v>
      </c>
      <c r="G106" s="33" t="str">
        <f>VLOOKUP(F106,'RN HZM'!$A$1:$B$122,2,0)</f>
        <v>M70</v>
      </c>
      <c r="H106" s="25"/>
      <c r="I106" s="34">
        <v>0.02837962962962963</v>
      </c>
      <c r="J106" s="20"/>
      <c r="K106" s="27">
        <f>I106/$I$98</f>
        <v>0.004366096866096866</v>
      </c>
      <c r="L106" s="7"/>
    </row>
    <row r="107" spans="1:12" ht="12.75" customHeight="1">
      <c r="A107" s="20">
        <f>ROW(C6)</f>
        <v>6</v>
      </c>
      <c r="B107" s="21">
        <v>127</v>
      </c>
      <c r="C107" s="22" t="s">
        <v>271</v>
      </c>
      <c r="D107" s="23" t="s">
        <v>156</v>
      </c>
      <c r="E107" s="23" t="s">
        <v>272</v>
      </c>
      <c r="F107" s="35">
        <v>1938</v>
      </c>
      <c r="G107" s="33" t="str">
        <f>VLOOKUP(F107,'RN HZM'!$A$1:$B$122,2,0)</f>
        <v>M70</v>
      </c>
      <c r="H107" s="25"/>
      <c r="I107" s="34">
        <v>0.0296875</v>
      </c>
      <c r="J107" s="20"/>
      <c r="K107" s="27">
        <f>I107/$I$98</f>
        <v>0.004567307692307692</v>
      </c>
      <c r="L107" s="7"/>
    </row>
    <row r="108" spans="1:12" ht="12.75" customHeight="1">
      <c r="A108" s="20">
        <f>ROW(C7)</f>
        <v>7</v>
      </c>
      <c r="B108" s="21">
        <v>26</v>
      </c>
      <c r="C108" s="22" t="s">
        <v>273</v>
      </c>
      <c r="D108" s="23" t="s">
        <v>231</v>
      </c>
      <c r="E108" s="23" t="s">
        <v>245</v>
      </c>
      <c r="F108" s="35">
        <v>1938</v>
      </c>
      <c r="G108" s="33" t="str">
        <f>VLOOKUP(F108,'RN HZM'!$A$1:$B$122,2,0)</f>
        <v>M70</v>
      </c>
      <c r="H108" s="25"/>
      <c r="I108" s="34">
        <v>0.0309375</v>
      </c>
      <c r="J108" s="20"/>
      <c r="K108" s="27">
        <f>I108/$I$98</f>
        <v>0.004759615384615385</v>
      </c>
      <c r="L108" s="7"/>
    </row>
    <row r="109" spans="1:12" ht="12.75" customHeight="1">
      <c r="A109" s="20">
        <f>ROW(C8)</f>
        <v>8</v>
      </c>
      <c r="B109" s="21">
        <v>22</v>
      </c>
      <c r="C109" s="22" t="s">
        <v>274</v>
      </c>
      <c r="D109" s="23" t="s">
        <v>123</v>
      </c>
      <c r="E109" s="23" t="s">
        <v>275</v>
      </c>
      <c r="F109" s="35">
        <v>1938</v>
      </c>
      <c r="G109" s="33" t="str">
        <f>VLOOKUP(F109,'RN HZM'!$A$1:$B$122,2,0)</f>
        <v>M70</v>
      </c>
      <c r="H109" s="25"/>
      <c r="I109" s="34">
        <v>0.031377314814814816</v>
      </c>
      <c r="J109" s="20"/>
      <c r="K109" s="27">
        <f>I109/$I$98</f>
        <v>0.004827279202279202</v>
      </c>
      <c r="L109" s="7"/>
    </row>
    <row r="110" spans="1:12" ht="12.75">
      <c r="A110" s="16"/>
      <c r="B110" s="17"/>
      <c r="C110" s="18" t="str">
        <f>'Kat.'!A8</f>
        <v>Juniorky:</v>
      </c>
      <c r="D110" s="18" t="str">
        <f>'Kat.'!B8</f>
        <v>(RN 1993 a mladší)</v>
      </c>
      <c r="E110" s="18" t="str">
        <f>'Kat.'!C8</f>
        <v>JZ</v>
      </c>
      <c r="F110" s="17"/>
      <c r="G110" s="17"/>
      <c r="H110" s="17"/>
      <c r="I110" s="19"/>
      <c r="J110" s="17"/>
      <c r="K110" s="28"/>
      <c r="L110" s="7"/>
    </row>
    <row r="111" spans="1:12" ht="12.75">
      <c r="A111" s="20"/>
      <c r="B111" s="21"/>
      <c r="C111" s="22"/>
      <c r="D111" s="23"/>
      <c r="E111" s="23"/>
      <c r="F111" s="35"/>
      <c r="G111" s="33" t="s">
        <v>72</v>
      </c>
      <c r="H111" s="25" t="s">
        <v>72</v>
      </c>
      <c r="I111" s="34"/>
      <c r="J111" s="20"/>
      <c r="K111" s="27"/>
      <c r="L111" s="7"/>
    </row>
    <row r="112" spans="1:11" ht="12.75">
      <c r="A112" s="16"/>
      <c r="B112" s="17"/>
      <c r="C112" s="18" t="str">
        <f>'Kat.'!A9</f>
        <v>Ženy do 34</v>
      </c>
      <c r="D112" s="18" t="str">
        <f>'Kat.'!B9</f>
        <v>(RN 1992 – 1978)</v>
      </c>
      <c r="E112" s="18" t="str">
        <f>'Kat.'!C9</f>
        <v>Ž</v>
      </c>
      <c r="F112" s="17"/>
      <c r="G112" s="17"/>
      <c r="H112" s="17"/>
      <c r="I112" s="19"/>
      <c r="J112" s="17"/>
      <c r="K112" s="28"/>
    </row>
    <row r="113" spans="1:11" ht="12.75">
      <c r="A113" s="20">
        <f>ROW(C1)</f>
        <v>1</v>
      </c>
      <c r="B113" s="21">
        <v>71</v>
      </c>
      <c r="C113" s="22" t="s">
        <v>276</v>
      </c>
      <c r="D113" s="23" t="s">
        <v>277</v>
      </c>
      <c r="E113" s="23" t="s">
        <v>11</v>
      </c>
      <c r="F113" s="35">
        <v>1990</v>
      </c>
      <c r="G113" s="33" t="str">
        <f>VLOOKUP(F113,'RN HZZ'!$A$1:$B$120,2,0)</f>
        <v>Ž</v>
      </c>
      <c r="H113" s="25" t="str">
        <f>VLOOKUP(F113,'RN ZBPZ'!$A$1:$B$108,2,0)</f>
        <v>ŽA</v>
      </c>
      <c r="I113" s="34">
        <v>0.019895833333333335</v>
      </c>
      <c r="J113" s="20">
        <v>30</v>
      </c>
      <c r="K113" s="27">
        <f>I113/$I$98</f>
        <v>0.003060897435897436</v>
      </c>
    </row>
    <row r="114" spans="1:11" ht="12.75">
      <c r="A114" s="20">
        <f>ROW(C2)</f>
        <v>2</v>
      </c>
      <c r="B114" s="21">
        <v>125</v>
      </c>
      <c r="C114" s="22" t="s">
        <v>278</v>
      </c>
      <c r="D114" s="23" t="s">
        <v>279</v>
      </c>
      <c r="E114" s="23" t="s">
        <v>8</v>
      </c>
      <c r="F114" s="35">
        <v>1978</v>
      </c>
      <c r="G114" s="33" t="str">
        <f>VLOOKUP(F114,'RN HZZ'!$A$1:$B$120,2,0)</f>
        <v>Ž</v>
      </c>
      <c r="H114" s="25" t="str">
        <f>VLOOKUP(F114,'RN ZBPZ'!$A$1:$B$108,2,0)</f>
        <v>ŽA</v>
      </c>
      <c r="I114" s="34">
        <v>0.019965277777777776</v>
      </c>
      <c r="J114" s="20">
        <v>25</v>
      </c>
      <c r="K114" s="27">
        <f>I114/$I$98</f>
        <v>0.0030715811965811965</v>
      </c>
    </row>
    <row r="115" spans="1:11" ht="12.75">
      <c r="A115" s="20">
        <f>ROW(C3)</f>
        <v>3</v>
      </c>
      <c r="B115" s="21">
        <v>108</v>
      </c>
      <c r="C115" s="22" t="s">
        <v>280</v>
      </c>
      <c r="D115" s="23" t="s">
        <v>281</v>
      </c>
      <c r="E115" s="23" t="s">
        <v>14</v>
      </c>
      <c r="F115" s="35">
        <v>1981</v>
      </c>
      <c r="G115" s="33" t="str">
        <f>VLOOKUP(F115,'RN HZZ'!$A$1:$B$120,2,0)</f>
        <v>Ž</v>
      </c>
      <c r="H115" s="25" t="str">
        <f>VLOOKUP(F115,'RN ZBPZ'!$A$1:$B$108,2,0)</f>
        <v>ŽA</v>
      </c>
      <c r="I115" s="34">
        <v>0.021342592592592594</v>
      </c>
      <c r="J115" s="20">
        <v>21</v>
      </c>
      <c r="K115" s="27">
        <f>I115/$I$98</f>
        <v>0.0032834757834757835</v>
      </c>
    </row>
    <row r="116" spans="1:11" ht="12.75">
      <c r="A116" s="20">
        <f>ROW(C4)</f>
        <v>4</v>
      </c>
      <c r="B116" s="21">
        <v>56</v>
      </c>
      <c r="C116" s="22" t="s">
        <v>282</v>
      </c>
      <c r="D116" s="23" t="s">
        <v>283</v>
      </c>
      <c r="E116" s="23" t="s">
        <v>284</v>
      </c>
      <c r="F116" s="24">
        <v>1992</v>
      </c>
      <c r="G116" s="33" t="str">
        <f>VLOOKUP(F116,'RN HZZ'!$A$1:$B$120,2,0)</f>
        <v>Ž</v>
      </c>
      <c r="H116" s="25" t="str">
        <f>VLOOKUP(F116,'RN ZBPZ'!$A$1:$B$108,2,0)</f>
        <v>ŽA</v>
      </c>
      <c r="I116" s="34">
        <v>0.023680555555555555</v>
      </c>
      <c r="J116" s="20">
        <v>18</v>
      </c>
      <c r="K116" s="27">
        <f>I116/$I$98</f>
        <v>0.003643162393162393</v>
      </c>
    </row>
    <row r="117" spans="1:11" ht="12.75">
      <c r="A117" s="20">
        <f>ROW(C5)</f>
        <v>5</v>
      </c>
      <c r="B117" s="21">
        <v>157</v>
      </c>
      <c r="C117" s="22" t="s">
        <v>285</v>
      </c>
      <c r="D117" s="23" t="s">
        <v>286</v>
      </c>
      <c r="E117" s="23" t="s">
        <v>172</v>
      </c>
      <c r="F117" s="35">
        <v>1985</v>
      </c>
      <c r="G117" s="33" t="str">
        <f>VLOOKUP(F117,'RN HZZ'!$A$1:$B$120,2,0)</f>
        <v>Ž</v>
      </c>
      <c r="H117" s="25" t="str">
        <f>VLOOKUP(F117,'RN ZBPZ'!$A$1:$B$108,2,0)</f>
        <v>ŽA</v>
      </c>
      <c r="I117" s="34">
        <v>0.02451388888888889</v>
      </c>
      <c r="J117" s="20">
        <v>16</v>
      </c>
      <c r="K117" s="27">
        <f>I117/$I$98</f>
        <v>0.0037713675213675215</v>
      </c>
    </row>
    <row r="118" spans="1:11" ht="12.75">
      <c r="A118" s="20">
        <f>ROW(C6)</f>
        <v>6</v>
      </c>
      <c r="B118" s="21">
        <v>25</v>
      </c>
      <c r="C118" s="22" t="s">
        <v>287</v>
      </c>
      <c r="D118" s="23" t="s">
        <v>288</v>
      </c>
      <c r="E118" s="23" t="s">
        <v>172</v>
      </c>
      <c r="F118" s="35">
        <v>1978</v>
      </c>
      <c r="G118" s="33" t="str">
        <f>VLOOKUP(F118,'RN HZZ'!$A$1:$B$120,2,0)</f>
        <v>Ž</v>
      </c>
      <c r="H118" s="25" t="str">
        <f>VLOOKUP(F118,'RN ZBPZ'!$A$1:$B$108,2,0)</f>
        <v>ŽA</v>
      </c>
      <c r="I118" s="34">
        <v>0.027453703703703702</v>
      </c>
      <c r="J118" s="20">
        <v>15</v>
      </c>
      <c r="K118" s="27">
        <f>I118/$I$98</f>
        <v>0.0042236467236467234</v>
      </c>
    </row>
    <row r="119" spans="1:11" ht="12.75">
      <c r="A119" s="20">
        <f>ROW(C7)</f>
        <v>7</v>
      </c>
      <c r="B119" s="21">
        <v>75</v>
      </c>
      <c r="C119" s="22" t="s">
        <v>289</v>
      </c>
      <c r="D119" s="23" t="s">
        <v>290</v>
      </c>
      <c r="E119" s="23" t="s">
        <v>172</v>
      </c>
      <c r="F119" s="35">
        <v>1980</v>
      </c>
      <c r="G119" s="33" t="str">
        <f>VLOOKUP(F119,'RN HZZ'!$A$1:$B$120,2,0)</f>
        <v>Ž</v>
      </c>
      <c r="H119" s="25" t="str">
        <f>VLOOKUP(F119,'RN ZBPZ'!$A$1:$B$108,2,0)</f>
        <v>ŽA</v>
      </c>
      <c r="I119" s="34">
        <v>0.029594907407407407</v>
      </c>
      <c r="J119" s="20">
        <v>14</v>
      </c>
      <c r="K119" s="27">
        <f>I119/$I$98</f>
        <v>0.004553062678062678</v>
      </c>
    </row>
    <row r="120" spans="1:11" ht="12.75">
      <c r="A120" s="16"/>
      <c r="B120" s="17"/>
      <c r="C120" s="18" t="str">
        <f>'Kat.'!A10</f>
        <v>Ženy 35 – 44</v>
      </c>
      <c r="D120" s="18" t="str">
        <f>'Kat.'!B10</f>
        <v>(RN 1977 – 1968)</v>
      </c>
      <c r="E120" s="18" t="str">
        <f>'Kat.'!C10</f>
        <v>Ž35</v>
      </c>
      <c r="F120" s="17"/>
      <c r="G120" s="17"/>
      <c r="H120" s="17"/>
      <c r="I120" s="19"/>
      <c r="J120" s="17"/>
      <c r="K120" s="28"/>
    </row>
    <row r="121" spans="1:11" ht="12.75">
      <c r="A121" s="20">
        <f>ROW(C1)</f>
        <v>1</v>
      </c>
      <c r="B121" s="21">
        <v>7</v>
      </c>
      <c r="C121" s="22" t="s">
        <v>291</v>
      </c>
      <c r="D121" s="23" t="s">
        <v>38</v>
      </c>
      <c r="E121" s="23" t="s">
        <v>11</v>
      </c>
      <c r="F121" s="24">
        <v>1972</v>
      </c>
      <c r="G121" s="25" t="str">
        <f>VLOOKUP(F121,'RN HZZ'!$A$1:$B$108,2,0)</f>
        <v>Ž35</v>
      </c>
      <c r="H121" s="25" t="str">
        <f>VLOOKUP(F121,'RN ZBPZ'!$A$1:$B$108,2,0)</f>
        <v>ŽB</v>
      </c>
      <c r="I121" s="34">
        <v>0.019664351851851853</v>
      </c>
      <c r="J121" s="20">
        <v>30</v>
      </c>
      <c r="K121" s="27">
        <f>I121/$I$98</f>
        <v>0.0030252849002849005</v>
      </c>
    </row>
    <row r="122" spans="1:11" ht="12.75">
      <c r="A122" s="20">
        <f>ROW(C2)</f>
        <v>2</v>
      </c>
      <c r="B122" s="21">
        <v>120</v>
      </c>
      <c r="C122" s="22" t="s">
        <v>6</v>
      </c>
      <c r="D122" s="23" t="s">
        <v>58</v>
      </c>
      <c r="E122" s="23" t="s">
        <v>292</v>
      </c>
      <c r="F122" s="24">
        <v>1970</v>
      </c>
      <c r="G122" s="25" t="str">
        <f>VLOOKUP(F122,'RN HZZ'!$A$1:$B$108,2,0)</f>
        <v>Ž35</v>
      </c>
      <c r="H122" s="25" t="str">
        <f>VLOOKUP(F122,'RN ZBPZ'!$A$1:$B$108,2,0)</f>
        <v>ŽB</v>
      </c>
      <c r="I122" s="34">
        <v>0.020196759259259258</v>
      </c>
      <c r="J122" s="20">
        <v>25</v>
      </c>
      <c r="K122" s="27">
        <f>I122/$I$98</f>
        <v>0.003107193732193732</v>
      </c>
    </row>
    <row r="123" spans="1:11" ht="12.75">
      <c r="A123" s="20">
        <f>ROW(C3)</f>
        <v>3</v>
      </c>
      <c r="B123" s="21">
        <v>147</v>
      </c>
      <c r="C123" s="22" t="s">
        <v>57</v>
      </c>
      <c r="D123" s="23" t="s">
        <v>277</v>
      </c>
      <c r="E123" s="23" t="s">
        <v>293</v>
      </c>
      <c r="F123" s="35">
        <v>1972</v>
      </c>
      <c r="G123" s="25" t="str">
        <f>VLOOKUP(F123,'RN HZZ'!$A$1:$B$108,2,0)</f>
        <v>Ž35</v>
      </c>
      <c r="H123" s="25" t="str">
        <f>VLOOKUP(F123,'RN ZBPZ'!$A$1:$B$108,2,0)</f>
        <v>ŽB</v>
      </c>
      <c r="I123" s="34">
        <v>0.02087962962962963</v>
      </c>
      <c r="J123" s="20">
        <v>15</v>
      </c>
      <c r="K123" s="27">
        <f>I123/$I$98</f>
        <v>0.0032122507122507122</v>
      </c>
    </row>
    <row r="124" spans="1:11" ht="12.75">
      <c r="A124" s="20">
        <f>ROW(C4)</f>
        <v>4</v>
      </c>
      <c r="B124" s="21">
        <v>68</v>
      </c>
      <c r="C124" s="22" t="s">
        <v>52</v>
      </c>
      <c r="D124" s="23" t="s">
        <v>294</v>
      </c>
      <c r="E124" s="23" t="s">
        <v>172</v>
      </c>
      <c r="F124" s="24">
        <v>1973</v>
      </c>
      <c r="G124" s="25" t="str">
        <f>VLOOKUP(F124,'RN HZZ'!$A$1:$B$108,2,0)</f>
        <v>Ž35</v>
      </c>
      <c r="H124" s="25" t="str">
        <f>VLOOKUP(F124,'RN ZBPZ'!$A$1:$B$108,2,0)</f>
        <v>ŽB</v>
      </c>
      <c r="I124" s="34">
        <v>0.023113425925925926</v>
      </c>
      <c r="J124" s="20">
        <v>13</v>
      </c>
      <c r="K124" s="27">
        <f>I124/$I$98</f>
        <v>0.003555911680911681</v>
      </c>
    </row>
    <row r="125" spans="1:11" ht="12.75">
      <c r="A125" s="20">
        <f>ROW(C5)</f>
        <v>5</v>
      </c>
      <c r="B125" s="29">
        <v>131</v>
      </c>
      <c r="C125" s="30" t="s">
        <v>295</v>
      </c>
      <c r="D125" s="31" t="s">
        <v>38</v>
      </c>
      <c r="E125" s="31" t="s">
        <v>296</v>
      </c>
      <c r="F125" s="37">
        <v>1972</v>
      </c>
      <c r="G125" s="25" t="str">
        <f>VLOOKUP(F125,'RN HZZ'!$A$1:$B$108,2,0)</f>
        <v>Ž35</v>
      </c>
      <c r="H125" s="25" t="str">
        <f>VLOOKUP(F125,'RN ZBPZ'!$A$1:$B$108,2,0)</f>
        <v>ŽB</v>
      </c>
      <c r="I125" s="34">
        <v>0.025636574074074076</v>
      </c>
      <c r="J125" s="20">
        <v>9</v>
      </c>
      <c r="K125" s="27">
        <f>I125/$I$98</f>
        <v>0.003944088319088319</v>
      </c>
    </row>
    <row r="126" spans="1:11" ht="12.75">
      <c r="A126" s="20">
        <f>ROW(C6)</f>
        <v>6</v>
      </c>
      <c r="B126" s="29">
        <v>150</v>
      </c>
      <c r="C126" s="30" t="s">
        <v>297</v>
      </c>
      <c r="D126" s="31" t="s">
        <v>281</v>
      </c>
      <c r="E126" s="31" t="s">
        <v>298</v>
      </c>
      <c r="F126" s="37">
        <v>1974</v>
      </c>
      <c r="G126" s="25" t="str">
        <f>VLOOKUP(F126,'RN HZZ'!$A$1:$B$108,2,0)</f>
        <v>Ž35</v>
      </c>
      <c r="H126" s="25" t="str">
        <f>VLOOKUP(F126,'RN ZBPZ'!$A$1:$B$108,2,0)</f>
        <v>ŽB</v>
      </c>
      <c r="I126" s="34">
        <v>0.02662037037037037</v>
      </c>
      <c r="J126" s="20">
        <v>6</v>
      </c>
      <c r="K126" s="27">
        <f>I126/$I$98</f>
        <v>0.004095441595441595</v>
      </c>
    </row>
    <row r="127" spans="1:11" ht="12.75">
      <c r="A127" s="20">
        <f>ROW(C7)</f>
        <v>7</v>
      </c>
      <c r="B127" s="29">
        <v>60</v>
      </c>
      <c r="C127" s="30" t="s">
        <v>299</v>
      </c>
      <c r="D127" s="31" t="s">
        <v>58</v>
      </c>
      <c r="E127" s="31" t="s">
        <v>300</v>
      </c>
      <c r="F127" s="37">
        <v>1970</v>
      </c>
      <c r="G127" s="25" t="str">
        <f>VLOOKUP(F127,'RN HZZ'!$A$1:$B$108,2,0)</f>
        <v>Ž35</v>
      </c>
      <c r="H127" s="25" t="str">
        <f>VLOOKUP(F127,'RN ZBPZ'!$A$1:$B$108,2,0)</f>
        <v>ŽB</v>
      </c>
      <c r="I127" s="34">
        <v>0.03225694444444444</v>
      </c>
      <c r="J127" s="20">
        <v>1</v>
      </c>
      <c r="K127" s="27">
        <f>I127/$I$98</f>
        <v>0.004962606837606838</v>
      </c>
    </row>
    <row r="128" spans="1:11" ht="12.75">
      <c r="A128" s="16"/>
      <c r="B128" s="17"/>
      <c r="C128" s="18" t="str">
        <f>'Kat.'!A11</f>
        <v>Ženy 45 – 54</v>
      </c>
      <c r="D128" s="18" t="str">
        <f>'Kat.'!B11</f>
        <v>(RN 1967 – 1958)</v>
      </c>
      <c r="E128" s="18" t="str">
        <f>'Kat.'!C11</f>
        <v>Ž45</v>
      </c>
      <c r="F128" s="17"/>
      <c r="G128" s="17"/>
      <c r="H128" s="17"/>
      <c r="I128" s="19"/>
      <c r="J128" s="17"/>
      <c r="K128" s="28"/>
    </row>
    <row r="129" spans="1:11" ht="12.75">
      <c r="A129" s="20">
        <f>ROW(C1)</f>
        <v>1</v>
      </c>
      <c r="B129" s="21">
        <v>135</v>
      </c>
      <c r="C129" s="22" t="s">
        <v>301</v>
      </c>
      <c r="D129" s="23" t="s">
        <v>302</v>
      </c>
      <c r="E129" s="23" t="s">
        <v>303</v>
      </c>
      <c r="F129" s="24">
        <v>1966</v>
      </c>
      <c r="G129" s="25" t="str">
        <f>VLOOKUP(F129,'RN HZZ'!$A$1:$B$108,2,0)</f>
        <v>Ž45</v>
      </c>
      <c r="H129" s="25" t="str">
        <f>VLOOKUP(F129,'RN ZBPZ'!$A$1:$B$108,2,0)</f>
        <v>ŽB</v>
      </c>
      <c r="I129" s="34">
        <v>0.020497685185185185</v>
      </c>
      <c r="J129" s="20">
        <v>21</v>
      </c>
      <c r="K129" s="27">
        <f>I129/$I$98</f>
        <v>0.0031534900284900286</v>
      </c>
    </row>
    <row r="130" spans="1:11" ht="12.75">
      <c r="A130" s="20">
        <f>ROW(C2)</f>
        <v>2</v>
      </c>
      <c r="B130" s="21">
        <v>91</v>
      </c>
      <c r="C130" s="22" t="s">
        <v>304</v>
      </c>
      <c r="D130" s="23" t="s">
        <v>305</v>
      </c>
      <c r="E130" s="23" t="s">
        <v>306</v>
      </c>
      <c r="F130" s="24">
        <v>1964</v>
      </c>
      <c r="G130" s="25" t="str">
        <f>VLOOKUP(F130,'RN HZZ'!$A$1:$B$108,2,0)</f>
        <v>Ž45</v>
      </c>
      <c r="H130" s="25" t="str">
        <f>VLOOKUP(F130,'RN ZBPZ'!$A$1:$B$108,2,0)</f>
        <v>ŽB</v>
      </c>
      <c r="I130" s="34">
        <v>0.020868055555555556</v>
      </c>
      <c r="J130" s="20">
        <v>16</v>
      </c>
      <c r="K130" s="27">
        <f>I130/$I$98</f>
        <v>0.0032104700854700854</v>
      </c>
    </row>
    <row r="131" spans="1:11" ht="12.75">
      <c r="A131" s="20">
        <f>ROW(C3)</f>
        <v>3</v>
      </c>
      <c r="B131" s="21">
        <v>96</v>
      </c>
      <c r="C131" s="22" t="s">
        <v>307</v>
      </c>
      <c r="D131" s="23" t="s">
        <v>308</v>
      </c>
      <c r="E131" s="23" t="s">
        <v>309</v>
      </c>
      <c r="F131" s="24">
        <v>1962</v>
      </c>
      <c r="G131" s="25" t="str">
        <f>VLOOKUP(F131,'RN HZZ'!$A$1:$B$108,2,0)</f>
        <v>Ž45</v>
      </c>
      <c r="H131" s="25" t="str">
        <f>VLOOKUP(F131,'RN ZBPZ'!$A$1:$B$108,2,0)</f>
        <v>ŽB</v>
      </c>
      <c r="I131" s="34">
        <v>0.021886574074074076</v>
      </c>
      <c r="J131" s="20">
        <v>14</v>
      </c>
      <c r="K131" s="27">
        <f>I131/$I$98</f>
        <v>0.0033671652421652424</v>
      </c>
    </row>
    <row r="132" spans="1:11" ht="12.75">
      <c r="A132" s="20">
        <f>ROW(C4)</f>
        <v>4</v>
      </c>
      <c r="B132" s="21">
        <v>49</v>
      </c>
      <c r="C132" s="22" t="s">
        <v>310</v>
      </c>
      <c r="D132" s="23" t="s">
        <v>311</v>
      </c>
      <c r="E132" s="23" t="s">
        <v>312</v>
      </c>
      <c r="F132" s="24">
        <v>1964</v>
      </c>
      <c r="G132" s="25" t="str">
        <f>VLOOKUP(F132,'RN HZZ'!$A$1:$B$108,2,0)</f>
        <v>Ž45</v>
      </c>
      <c r="H132" s="25" t="str">
        <f>VLOOKUP(F132,'RN ZBPZ'!$A$1:$B$108,2,0)</f>
        <v>ŽB</v>
      </c>
      <c r="I132" s="34">
        <v>0.02457175925925926</v>
      </c>
      <c r="J132" s="20">
        <v>10</v>
      </c>
      <c r="K132" s="27">
        <f>I132/$I$98</f>
        <v>0.003780270655270655</v>
      </c>
    </row>
    <row r="133" spans="1:11" ht="12.75">
      <c r="A133" s="20">
        <f>ROW(C5)</f>
        <v>5</v>
      </c>
      <c r="B133" s="21">
        <v>128</v>
      </c>
      <c r="C133" s="22" t="s">
        <v>313</v>
      </c>
      <c r="D133" s="23" t="s">
        <v>22</v>
      </c>
      <c r="E133" s="23" t="s">
        <v>252</v>
      </c>
      <c r="F133" s="24">
        <v>1960</v>
      </c>
      <c r="G133" s="25" t="str">
        <f>VLOOKUP(F133,'RN HZZ'!$A$1:$B$108,2,0)</f>
        <v>Ž45</v>
      </c>
      <c r="H133" s="25" t="str">
        <f>VLOOKUP(F133,'RN ZBPZ'!$A$1:$B$108,2,0)</f>
        <v>ŽB</v>
      </c>
      <c r="I133" s="34">
        <v>0.025972222222222223</v>
      </c>
      <c r="J133" s="20">
        <v>8</v>
      </c>
      <c r="K133" s="27">
        <f>I133/$I$98</f>
        <v>0.003995726495726496</v>
      </c>
    </row>
    <row r="134" spans="1:11" ht="12.75">
      <c r="A134" s="20">
        <f>ROW(C6)</f>
        <v>6</v>
      </c>
      <c r="B134" s="21">
        <v>97</v>
      </c>
      <c r="C134" s="22" t="s">
        <v>314</v>
      </c>
      <c r="D134" s="23" t="s">
        <v>58</v>
      </c>
      <c r="E134" s="23" t="s">
        <v>315</v>
      </c>
      <c r="F134" s="24">
        <v>1966</v>
      </c>
      <c r="G134" s="25" t="str">
        <f>VLOOKUP(F134,'RN HZZ'!$A$1:$B$108,2,0)</f>
        <v>Ž45</v>
      </c>
      <c r="H134" s="25" t="str">
        <f>VLOOKUP(F134,'RN ZBPZ'!$A$1:$B$108,2,0)</f>
        <v>ŽB</v>
      </c>
      <c r="I134" s="34">
        <v>0.026122685185185186</v>
      </c>
      <c r="J134" s="20">
        <v>7</v>
      </c>
      <c r="K134" s="27">
        <f>I134/$I$98</f>
        <v>0.004018874643874644</v>
      </c>
    </row>
    <row r="135" spans="1:11" ht="12.75">
      <c r="A135" s="20">
        <f>ROW(C7)</f>
        <v>7</v>
      </c>
      <c r="B135" s="21">
        <v>85</v>
      </c>
      <c r="C135" s="22" t="s">
        <v>316</v>
      </c>
      <c r="D135" s="23" t="s">
        <v>317</v>
      </c>
      <c r="E135" s="23" t="s">
        <v>318</v>
      </c>
      <c r="F135" s="24">
        <v>1964</v>
      </c>
      <c r="G135" s="25" t="str">
        <f>VLOOKUP(F135,'RN HZZ'!$A$1:$B$108,2,0)</f>
        <v>Ž45</v>
      </c>
      <c r="H135" s="25" t="str">
        <f>VLOOKUP(F135,'RN ZBPZ'!$A$1:$B$108,2,0)</f>
        <v>ŽB</v>
      </c>
      <c r="I135" s="34">
        <v>0.02826388888888889</v>
      </c>
      <c r="J135" s="20">
        <v>3</v>
      </c>
      <c r="K135" s="27">
        <f>I135/$I$98</f>
        <v>0.004348290598290599</v>
      </c>
    </row>
    <row r="136" spans="1:11" ht="12.75">
      <c r="A136" s="16"/>
      <c r="B136" s="17"/>
      <c r="C136" s="18" t="str">
        <f>'Kat.'!A12</f>
        <v>Ženy 55 – a méně:</v>
      </c>
      <c r="D136" s="18" t="str">
        <f>'Kat.'!B12</f>
        <v>(RN 1957 a méně)</v>
      </c>
      <c r="E136" s="18" t="str">
        <f>'Kat.'!C12</f>
        <v>Ž55</v>
      </c>
      <c r="F136" s="17"/>
      <c r="G136" s="17"/>
      <c r="H136" s="17"/>
      <c r="I136" s="19"/>
      <c r="J136" s="17"/>
      <c r="K136" s="28"/>
    </row>
    <row r="137" spans="1:11" ht="12.75">
      <c r="A137" s="20">
        <f>ROW(C1)</f>
        <v>1</v>
      </c>
      <c r="B137" s="21">
        <v>54</v>
      </c>
      <c r="C137" s="22" t="s">
        <v>319</v>
      </c>
      <c r="D137" s="23" t="s">
        <v>320</v>
      </c>
      <c r="E137" s="23" t="s">
        <v>161</v>
      </c>
      <c r="F137" s="24">
        <v>1957</v>
      </c>
      <c r="G137" s="25" t="str">
        <f>VLOOKUP(F137,'RN HZZ'!$A$1:$B$108,2,0)</f>
        <v>Ž55</v>
      </c>
      <c r="H137" s="25" t="str">
        <f>VLOOKUP(F137,'RN ZBPZ'!$A$1:$B$108,2,0)</f>
        <v>ŽB</v>
      </c>
      <c r="I137" s="34">
        <v>0.020613425925925927</v>
      </c>
      <c r="J137" s="20">
        <v>18</v>
      </c>
      <c r="K137" s="27">
        <f>I137/$I$98</f>
        <v>0.0031712962962962966</v>
      </c>
    </row>
    <row r="138" spans="1:11" ht="12.75">
      <c r="A138" s="20">
        <f>ROW(C2)</f>
        <v>2</v>
      </c>
      <c r="B138" s="21">
        <v>88</v>
      </c>
      <c r="C138" s="22" t="s">
        <v>321</v>
      </c>
      <c r="D138" s="23" t="s">
        <v>322</v>
      </c>
      <c r="E138" s="23" t="s">
        <v>323</v>
      </c>
      <c r="F138" s="24">
        <v>1955</v>
      </c>
      <c r="G138" s="25" t="str">
        <f>VLOOKUP(F138,'RN HZZ'!$A$1:$B$108,2,0)</f>
        <v>Ž55</v>
      </c>
      <c r="H138" s="25" t="str">
        <f>VLOOKUP(F138,'RN ZBPZ'!$A$1:$B$108,2,0)</f>
        <v>ŽB</v>
      </c>
      <c r="I138" s="34">
        <v>0.023310185185185184</v>
      </c>
      <c r="J138" s="20">
        <v>12</v>
      </c>
      <c r="K138" s="27">
        <f>I138/$I$98</f>
        <v>0.003586182336182336</v>
      </c>
    </row>
    <row r="139" spans="1:11" ht="12.75">
      <c r="A139" s="20">
        <f>ROW(C3)</f>
        <v>3</v>
      </c>
      <c r="B139" s="21">
        <v>83</v>
      </c>
      <c r="C139" s="22" t="s">
        <v>324</v>
      </c>
      <c r="D139" s="23" t="s">
        <v>22</v>
      </c>
      <c r="E139" s="23" t="s">
        <v>197</v>
      </c>
      <c r="F139" s="24">
        <v>1954</v>
      </c>
      <c r="G139" s="25" t="str">
        <f>VLOOKUP(F139,'RN HZZ'!$A$1:$B$108,2,0)</f>
        <v>Ž55</v>
      </c>
      <c r="H139" s="25" t="str">
        <f>VLOOKUP(F139,'RN ZBPZ'!$A$1:$B$108,2,0)</f>
        <v>ŽB</v>
      </c>
      <c r="I139" s="34">
        <v>0.024479166666666666</v>
      </c>
      <c r="J139" s="20">
        <v>11</v>
      </c>
      <c r="K139" s="27">
        <f>I139/$I$98</f>
        <v>0.003766025641025641</v>
      </c>
    </row>
    <row r="140" spans="1:11" ht="12.75">
      <c r="A140" s="20">
        <f>ROW(C4)</f>
        <v>4</v>
      </c>
      <c r="B140" s="21">
        <v>19</v>
      </c>
      <c r="C140" s="22" t="s">
        <v>325</v>
      </c>
      <c r="D140" s="23" t="s">
        <v>320</v>
      </c>
      <c r="E140" s="23" t="s">
        <v>326</v>
      </c>
      <c r="F140" s="24">
        <v>1946</v>
      </c>
      <c r="G140" s="25" t="str">
        <f>VLOOKUP(F140,'RN HZZ'!$A$1:$B$108,2,0)</f>
        <v>Ž55</v>
      </c>
      <c r="H140" s="25" t="str">
        <f>VLOOKUP(F140,'RN ZBPZ'!$A$1:$B$108,2,0)</f>
        <v>ŽB</v>
      </c>
      <c r="I140" s="34">
        <v>0.027372685185185184</v>
      </c>
      <c r="J140" s="20">
        <v>5</v>
      </c>
      <c r="K140" s="27">
        <f>I140/$I$98</f>
        <v>0.004211182336182336</v>
      </c>
    </row>
    <row r="141" spans="1:11" ht="12.75">
      <c r="A141" s="20">
        <f>ROW(C5)</f>
        <v>5</v>
      </c>
      <c r="B141" s="21">
        <v>55</v>
      </c>
      <c r="C141" s="22" t="s">
        <v>327</v>
      </c>
      <c r="D141" s="23" t="s">
        <v>328</v>
      </c>
      <c r="E141" s="23" t="s">
        <v>329</v>
      </c>
      <c r="F141" s="24">
        <v>1953</v>
      </c>
      <c r="G141" s="25" t="str">
        <f>VLOOKUP(F141,'RN HZZ'!$A$1:$B$108,2,0)</f>
        <v>Ž55</v>
      </c>
      <c r="H141" s="25" t="str">
        <f>VLOOKUP(F141,'RN ZBPZ'!$A$1:$B$108,2,0)</f>
        <v>ŽB</v>
      </c>
      <c r="I141" s="34">
        <v>0.027546296296296298</v>
      </c>
      <c r="J141" s="20">
        <v>4</v>
      </c>
      <c r="K141" s="27">
        <f>I141/$I$98</f>
        <v>0.004237891737891738</v>
      </c>
    </row>
    <row r="142" spans="1:11" ht="12.75">
      <c r="A142" s="20">
        <f>ROW(C6)</f>
        <v>6</v>
      </c>
      <c r="B142" s="21">
        <v>136</v>
      </c>
      <c r="C142" s="22" t="s">
        <v>330</v>
      </c>
      <c r="D142" s="23" t="s">
        <v>322</v>
      </c>
      <c r="E142" s="23" t="s">
        <v>303</v>
      </c>
      <c r="F142" s="24">
        <v>1947</v>
      </c>
      <c r="G142" s="25" t="str">
        <f>VLOOKUP(F142,'RN HZZ'!$A$1:$B$108,2,0)</f>
        <v>Ž55</v>
      </c>
      <c r="H142" s="25" t="str">
        <f>VLOOKUP(F142,'RN ZBPZ'!$A$1:$B$108,2,0)</f>
        <v>ŽB</v>
      </c>
      <c r="I142" s="34">
        <v>0.02914351851851852</v>
      </c>
      <c r="J142" s="20">
        <v>2</v>
      </c>
      <c r="K142" s="27">
        <f>I142/$I$98</f>
        <v>0.004483618233618234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view="pageBreakPreview" zoomScaleNormal="90" zoomScaleSheetLayoutView="100" workbookViewId="0" topLeftCell="A1">
      <selection activeCell="G120" sqref="G120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2.875" style="0" customWidth="1"/>
    <col min="6" max="6" width="6.50390625" style="0" customWidth="1"/>
    <col min="7" max="7" width="6.75390625" style="3" customWidth="1"/>
    <col min="8" max="8" width="7.75390625" style="3" customWidth="1"/>
    <col min="9" max="9" width="7.75390625" style="0" customWidth="1"/>
    <col min="10" max="10" width="5.25390625" style="0" customWidth="1"/>
    <col min="11" max="11" width="6.00390625" style="0" customWidth="1"/>
    <col min="12" max="12" width="6.75390625" style="0" customWidth="1"/>
    <col min="13" max="13" width="6.125" style="0" customWidth="1"/>
  </cols>
  <sheetData>
    <row r="1" spans="1:13" ht="12.75">
      <c r="A1" s="4" t="str">
        <f>Kategorie!A1</f>
        <v> 4.z. ZBP – Předvánoční běh pod Pálavou 22.12.2012</v>
      </c>
      <c r="B1" s="5"/>
      <c r="C1" s="5"/>
      <c r="D1" s="5"/>
      <c r="E1" s="5"/>
      <c r="F1" s="5"/>
      <c r="G1" s="5"/>
      <c r="H1" s="5"/>
      <c r="I1" s="36">
        <f>Kategorie!I1</f>
        <v>10.1</v>
      </c>
      <c r="J1" s="7" t="str">
        <f>Kategorie!J1</f>
        <v>km</v>
      </c>
      <c r="K1" s="7"/>
      <c r="L1" s="7"/>
      <c r="M1" s="4"/>
    </row>
    <row r="2" spans="1:16" s="9" customFormat="1" ht="12.75">
      <c r="A2" s="8" t="s">
        <v>331</v>
      </c>
      <c r="G2" s="38"/>
      <c r="H2" s="38"/>
      <c r="I2" s="11"/>
      <c r="K2" s="10"/>
      <c r="L2" s="10"/>
      <c r="M2" s="10"/>
      <c r="N2"/>
      <c r="O2"/>
      <c r="P2"/>
    </row>
    <row r="3" spans="1:13" ht="12.75">
      <c r="A3" s="13" t="str">
        <f>Kategorie!A3</f>
        <v>Poř.</v>
      </c>
      <c r="B3" s="13" t="str">
        <f>Kategorie!B3</f>
        <v>St. číslo</v>
      </c>
      <c r="C3" s="14" t="str">
        <f>Kategorie!C3</f>
        <v>Příjmení</v>
      </c>
      <c r="D3" s="14" t="str">
        <f>Kategorie!D3</f>
        <v>Jméno</v>
      </c>
      <c r="E3" s="14" t="str">
        <f>Kategorie!E3</f>
        <v>Klub</v>
      </c>
      <c r="F3" s="13" t="str">
        <f>Kategorie!F3</f>
        <v>RN</v>
      </c>
      <c r="G3" s="13" t="str">
        <f>Kategorie!G3</f>
        <v>Kat. závod</v>
      </c>
      <c r="H3" s="13" t="s">
        <v>81</v>
      </c>
      <c r="I3" s="13" t="str">
        <f>Kategorie!I3</f>
        <v>Čas</v>
      </c>
      <c r="J3" s="13" t="str">
        <f>Kategorie!J3</f>
        <v>Body ZBP</v>
      </c>
      <c r="K3" s="13" t="str">
        <f>Kategorie!K3</f>
        <v>Čas na 1km</v>
      </c>
      <c r="L3" s="13" t="s">
        <v>332</v>
      </c>
      <c r="M3" s="13" t="s">
        <v>333</v>
      </c>
    </row>
    <row r="4" spans="1:13" ht="12.75">
      <c r="A4" s="39">
        <f>ROW(C1)</f>
        <v>1</v>
      </c>
      <c r="B4" s="40">
        <f>Kategorie!B42</f>
        <v>87</v>
      </c>
      <c r="C4" s="37" t="str">
        <f>Kategorie!C42</f>
        <v>Orálek</v>
      </c>
      <c r="D4" s="37" t="str">
        <f>Kategorie!D42</f>
        <v>Daniel</v>
      </c>
      <c r="E4" s="37" t="str">
        <f>Kategorie!E42</f>
        <v>AC Mor.Slavia</v>
      </c>
      <c r="F4" s="37">
        <f>Kategorie!F42</f>
        <v>1970</v>
      </c>
      <c r="G4" s="32" t="str">
        <f>Kategorie!G42</f>
        <v>M40</v>
      </c>
      <c r="H4" s="32" t="str">
        <f>Kategorie!H42</f>
        <v>MB</v>
      </c>
      <c r="I4" s="34">
        <f>Kategorie!I42</f>
        <v>0.026145833333333333</v>
      </c>
      <c r="J4" s="20">
        <f>Kategorie!J42</f>
        <v>30</v>
      </c>
      <c r="K4" s="27">
        <f>Kategorie!K42</f>
        <v>0.002588696369636964</v>
      </c>
      <c r="L4" s="27">
        <f>I4-$I$4</f>
        <v>0</v>
      </c>
      <c r="M4" s="41">
        <f>ROUND((L4/K4*1000),0)</f>
        <v>0</v>
      </c>
    </row>
    <row r="5" spans="1:13" ht="12.75">
      <c r="A5" s="39">
        <f>ROW(C2)</f>
        <v>2</v>
      </c>
      <c r="B5" s="40">
        <f>Kategorie!B43</f>
        <v>61</v>
      </c>
      <c r="C5" s="37" t="str">
        <f>Kategorie!C43</f>
        <v>Palko</v>
      </c>
      <c r="D5" s="37" t="str">
        <f>Kategorie!D43</f>
        <v>Aleš</v>
      </c>
      <c r="E5" s="37" t="str">
        <f>Kategorie!E43</f>
        <v>VSK Uni Brno</v>
      </c>
      <c r="F5" s="37">
        <f>Kategorie!F43</f>
        <v>1971</v>
      </c>
      <c r="G5" s="32" t="str">
        <f>Kategorie!G43</f>
        <v>M40</v>
      </c>
      <c r="H5" s="32" t="str">
        <f>Kategorie!H43</f>
        <v>MB</v>
      </c>
      <c r="I5" s="34">
        <f>Kategorie!I43</f>
        <v>0.026493055555555554</v>
      </c>
      <c r="J5" s="20">
        <f>Kategorie!J43</f>
        <v>25</v>
      </c>
      <c r="K5" s="27">
        <f>Kategorie!K43</f>
        <v>0.002623074807480748</v>
      </c>
      <c r="L5" s="27">
        <f>I5-$I$4</f>
        <v>0.000347222222222221</v>
      </c>
      <c r="M5" s="41">
        <f>ROUND((L5/K5*1000),0)</f>
        <v>132</v>
      </c>
    </row>
    <row r="6" spans="1:13" ht="12.75">
      <c r="A6" s="39">
        <f>ROW(C3)</f>
        <v>3</v>
      </c>
      <c r="B6" s="40">
        <f>Kategorie!B60</f>
        <v>29</v>
      </c>
      <c r="C6" s="37" t="str">
        <f>Kategorie!C60</f>
        <v>Kratochvíl</v>
      </c>
      <c r="D6" s="37" t="str">
        <f>Kategorie!D60</f>
        <v>Pavel</v>
      </c>
      <c r="E6" s="37" t="str">
        <f>Kategorie!E60</f>
        <v>SK Rudíkov</v>
      </c>
      <c r="F6" s="37">
        <f>Kategorie!F60</f>
        <v>1960</v>
      </c>
      <c r="G6" s="32" t="str">
        <f>Kategorie!G60</f>
        <v>M50</v>
      </c>
      <c r="H6" s="32" t="str">
        <f>Kategorie!H60</f>
        <v>MC</v>
      </c>
      <c r="I6" s="34">
        <f>Kategorie!I60</f>
        <v>0.027488425925925927</v>
      </c>
      <c r="J6" s="20">
        <f>Kategorie!J60</f>
        <v>30</v>
      </c>
      <c r="K6" s="27">
        <f>Kategorie!K60</f>
        <v>0.0027216263292995967</v>
      </c>
      <c r="L6" s="27">
        <f>I6-$I$4</f>
        <v>0.0013425925925925931</v>
      </c>
      <c r="M6" s="41">
        <f>ROUND((L6/K6*1000),0)</f>
        <v>493</v>
      </c>
    </row>
    <row r="7" spans="1:13" ht="12.75">
      <c r="A7" s="39">
        <f>ROW(C4)</f>
        <v>4</v>
      </c>
      <c r="B7" s="40">
        <f>Kategorie!B9</f>
        <v>102</v>
      </c>
      <c r="C7" s="37" t="str">
        <f>Kategorie!C9</f>
        <v>Novotný</v>
      </c>
      <c r="D7" s="37" t="str">
        <f>Kategorie!D9</f>
        <v>Ondřej</v>
      </c>
      <c r="E7" s="37" t="str">
        <f>Kategorie!E9</f>
        <v>VSK Uni Brno</v>
      </c>
      <c r="F7" s="37">
        <f>Kategorie!F9</f>
        <v>1992</v>
      </c>
      <c r="G7" s="32" t="str">
        <f>Kategorie!G9</f>
        <v>M</v>
      </c>
      <c r="H7" s="32" t="str">
        <f>Kategorie!H9</f>
        <v>MA</v>
      </c>
      <c r="I7" s="34">
        <f>Kategorie!I9</f>
        <v>0.027523148148148147</v>
      </c>
      <c r="J7" s="20">
        <f>Kategorie!J9</f>
        <v>30</v>
      </c>
      <c r="K7" s="27">
        <f>Kategorie!K9</f>
        <v>0.0027250641730839752</v>
      </c>
      <c r="L7" s="27">
        <f>I7-$I$4</f>
        <v>0.0013773148148148139</v>
      </c>
      <c r="M7" s="41">
        <f>ROUND((L7/K7*1000),0)</f>
        <v>505</v>
      </c>
    </row>
    <row r="8" spans="1:13" ht="12.75">
      <c r="A8" s="39">
        <f>ROW(C5)</f>
        <v>5</v>
      </c>
      <c r="B8" s="40">
        <f>Kategorie!B61</f>
        <v>30</v>
      </c>
      <c r="C8" s="37" t="str">
        <f>Kategorie!C61</f>
        <v>Vacarda</v>
      </c>
      <c r="D8" s="37" t="str">
        <f>Kategorie!D61</f>
        <v>Vladimír</v>
      </c>
      <c r="E8" s="37" t="str">
        <f>Kategorie!E61</f>
        <v>AC Slovan Liberec</v>
      </c>
      <c r="F8" s="37">
        <f>Kategorie!F61</f>
        <v>1959</v>
      </c>
      <c r="G8" s="32" t="str">
        <f>Kategorie!G61</f>
        <v>M50</v>
      </c>
      <c r="H8" s="32" t="str">
        <f>Kategorie!H61</f>
        <v>MC</v>
      </c>
      <c r="I8" s="34">
        <f>Kategorie!I61</f>
        <v>0.02758101851851852</v>
      </c>
      <c r="J8" s="20">
        <f>Kategorie!J61</f>
        <v>25</v>
      </c>
      <c r="K8" s="27">
        <f>Kategorie!K61</f>
        <v>0.002730793912724606</v>
      </c>
      <c r="L8" s="27">
        <f>I8-$I$4</f>
        <v>0.0014351851851851852</v>
      </c>
      <c r="M8" s="41">
        <f>ROUND((L8/K8*1000),0)</f>
        <v>526</v>
      </c>
    </row>
    <row r="9" spans="1:13" ht="12.75">
      <c r="A9" s="39">
        <f>ROW(C6)</f>
        <v>6</v>
      </c>
      <c r="B9" s="40">
        <f>Kategorie!B10</f>
        <v>89</v>
      </c>
      <c r="C9" s="37" t="str">
        <f>Kategorie!C10</f>
        <v>Dvořák</v>
      </c>
      <c r="D9" s="37" t="str">
        <f>Kategorie!D10</f>
        <v>Pavel</v>
      </c>
      <c r="E9" s="37" t="str">
        <f>Kategorie!E10</f>
        <v>Biatlon Prostějov</v>
      </c>
      <c r="F9" s="37">
        <f>Kategorie!F10</f>
        <v>1982</v>
      </c>
      <c r="G9" s="32" t="str">
        <f>Kategorie!G10</f>
        <v>M</v>
      </c>
      <c r="H9" s="32" t="str">
        <f>Kategorie!H10</f>
        <v>MA</v>
      </c>
      <c r="I9" s="34">
        <f>Kategorie!I10</f>
        <v>0.027604166666666666</v>
      </c>
      <c r="J9" s="20">
        <f>Kategorie!J10</f>
        <v>25</v>
      </c>
      <c r="K9" s="27">
        <f>Kategorie!K10</f>
        <v>0.002733085808580858</v>
      </c>
      <c r="L9" s="27">
        <f>I9-$I$4</f>
        <v>0.0014583333333333323</v>
      </c>
      <c r="M9" s="41">
        <f>ROUND((L9/K9*1000),0)</f>
        <v>534</v>
      </c>
    </row>
    <row r="10" spans="1:13" ht="12.75">
      <c r="A10" s="39">
        <f>ROW(C7)</f>
        <v>7</v>
      </c>
      <c r="B10" s="40">
        <f>Kategorie!B11</f>
        <v>90</v>
      </c>
      <c r="C10" s="37" t="str">
        <f>Kategorie!C11</f>
        <v>Durďák</v>
      </c>
      <c r="D10" s="37" t="str">
        <f>Kategorie!D11</f>
        <v>Luděk</v>
      </c>
      <c r="E10" s="37" t="str">
        <f>Kategorie!E11</f>
        <v>SDH Rohatec</v>
      </c>
      <c r="F10" s="37">
        <f>Kategorie!F11</f>
        <v>1977</v>
      </c>
      <c r="G10" s="32" t="str">
        <f>Kategorie!G11</f>
        <v>M</v>
      </c>
      <c r="H10" s="32" t="str">
        <f>Kategorie!H11</f>
        <v>MA</v>
      </c>
      <c r="I10" s="34">
        <f>Kategorie!I11</f>
        <v>0.027939814814814813</v>
      </c>
      <c r="J10" s="20">
        <f>Kategorie!J11</f>
        <v>21</v>
      </c>
      <c r="K10" s="27">
        <f>Kategorie!K11</f>
        <v>0.0027663182984965164</v>
      </c>
      <c r="L10" s="27">
        <f>I10-$I$4</f>
        <v>0.0017939814814814797</v>
      </c>
      <c r="M10" s="41">
        <f>ROUND((L10/K10*1000),0)</f>
        <v>649</v>
      </c>
    </row>
    <row r="11" spans="1:13" ht="12.75">
      <c r="A11" s="39">
        <f>ROW(C8)</f>
        <v>8</v>
      </c>
      <c r="B11" s="40">
        <f>Kategorie!B12</f>
        <v>105</v>
      </c>
      <c r="C11" s="37" t="str">
        <f>Kategorie!C12</f>
        <v>Hrobař</v>
      </c>
      <c r="D11" s="37" t="str">
        <f>Kategorie!D12</f>
        <v>Štěpán</v>
      </c>
      <c r="E11" s="37" t="str">
        <f>Kategorie!E12</f>
        <v>KOB Brno</v>
      </c>
      <c r="F11" s="37">
        <f>Kategorie!F12</f>
        <v>1991</v>
      </c>
      <c r="G11" s="32" t="str">
        <f>Kategorie!G12</f>
        <v>M</v>
      </c>
      <c r="H11" s="32" t="str">
        <f>Kategorie!H12</f>
        <v>MA</v>
      </c>
      <c r="I11" s="34">
        <f>Kategorie!I12</f>
        <v>0.028460648148148148</v>
      </c>
      <c r="J11" s="20">
        <f>Kategorie!J12</f>
        <v>18</v>
      </c>
      <c r="K11" s="27">
        <f>Kategorie!K12</f>
        <v>0.002817885955262193</v>
      </c>
      <c r="L11" s="27">
        <f>I11-$I$4</f>
        <v>0.0023148148148148147</v>
      </c>
      <c r="M11" s="41">
        <f>ROUND((L11/K11*1000),0)</f>
        <v>821</v>
      </c>
    </row>
    <row r="12" spans="1:13" ht="12.75">
      <c r="A12" s="39">
        <f>ROW(C9)</f>
        <v>9</v>
      </c>
      <c r="B12" s="40">
        <f>Kategorie!B13</f>
        <v>101</v>
      </c>
      <c r="C12" s="37" t="str">
        <f>Kategorie!C13</f>
        <v>Holzmann</v>
      </c>
      <c r="D12" s="37" t="str">
        <f>Kategorie!D13</f>
        <v>Markus</v>
      </c>
      <c r="E12" s="37" t="str">
        <f>Kategorie!E13</f>
        <v>LC Erdpress</v>
      </c>
      <c r="F12" s="37">
        <f>Kategorie!F13</f>
        <v>1980</v>
      </c>
      <c r="G12" s="32" t="str">
        <f>Kategorie!G13</f>
        <v>M</v>
      </c>
      <c r="H12" s="32" t="str">
        <f>Kategorie!H13</f>
        <v>MA</v>
      </c>
      <c r="I12" s="34">
        <f>Kategorie!I13</f>
        <v>0.028703703703703703</v>
      </c>
      <c r="J12" s="20">
        <f>Kategorie!J13</f>
        <v>16</v>
      </c>
      <c r="K12" s="27">
        <f>Kategorie!K13</f>
        <v>0.002841950861752842</v>
      </c>
      <c r="L12" s="27">
        <f>I12-$I$4</f>
        <v>0.00255787037037037</v>
      </c>
      <c r="M12" s="41">
        <f>ROUND((L12/K12*1000),0)</f>
        <v>900</v>
      </c>
    </row>
    <row r="13" spans="1:13" ht="12.75">
      <c r="A13" s="39">
        <f>ROW(C10)</f>
        <v>10</v>
      </c>
      <c r="B13" s="40">
        <f>Kategorie!B14</f>
        <v>152</v>
      </c>
      <c r="C13" s="37" t="str">
        <f>Kategorie!C14</f>
        <v>Pospíchal</v>
      </c>
      <c r="D13" s="37" t="str">
        <f>Kategorie!D14</f>
        <v>Zbyněk</v>
      </c>
      <c r="E13" s="37" t="str">
        <f>Kategorie!E14</f>
        <v>TS Brno</v>
      </c>
      <c r="F13" s="37">
        <f>Kategorie!F14</f>
        <v>1986</v>
      </c>
      <c r="G13" s="32" t="str">
        <f>Kategorie!G14</f>
        <v>M</v>
      </c>
      <c r="H13" s="32" t="str">
        <f>Kategorie!H14</f>
        <v>MA</v>
      </c>
      <c r="I13" s="34">
        <f>Kategorie!I14</f>
        <v>0.028912037037037038</v>
      </c>
      <c r="J13" s="20">
        <f>Kategorie!J14</f>
        <v>15</v>
      </c>
      <c r="K13" s="27">
        <f>Kategorie!K14</f>
        <v>0.002862577924459113</v>
      </c>
      <c r="L13" s="27">
        <f>I13-$I$4</f>
        <v>0.0027662037037037047</v>
      </c>
      <c r="M13" s="41">
        <f>ROUND((L13/K13*1000),0)</f>
        <v>966</v>
      </c>
    </row>
    <row r="14" spans="1:13" ht="12.75">
      <c r="A14" s="39">
        <f>ROW(C11)</f>
        <v>11</v>
      </c>
      <c r="B14" s="40">
        <f>Kategorie!B62</f>
        <v>607</v>
      </c>
      <c r="C14" s="37" t="str">
        <f>Kategorie!C62</f>
        <v>Kolínek</v>
      </c>
      <c r="D14" s="37" t="str">
        <f>Kategorie!D62</f>
        <v>František</v>
      </c>
      <c r="E14" s="37" t="str">
        <f>Kategorie!E62</f>
        <v>AK Perná</v>
      </c>
      <c r="F14" s="37">
        <f>Kategorie!F62</f>
        <v>1956</v>
      </c>
      <c r="G14" s="32" t="str">
        <f>Kategorie!G62</f>
        <v>M50</v>
      </c>
      <c r="H14" s="32" t="str">
        <f>Kategorie!H62</f>
        <v>MC</v>
      </c>
      <c r="I14" s="34">
        <f>Kategorie!I62</f>
        <v>0.029282407407407406</v>
      </c>
      <c r="J14" s="20">
        <f>Kategorie!J62</f>
        <v>21</v>
      </c>
      <c r="K14" s="27">
        <f>Kategorie!K62</f>
        <v>0.002899248258159149</v>
      </c>
      <c r="L14" s="27">
        <f>I14-$I$4</f>
        <v>0.003136574074074073</v>
      </c>
      <c r="M14" s="41">
        <f>ROUND((L14/K14*1000),0)</f>
        <v>1082</v>
      </c>
    </row>
    <row r="15" spans="1:13" ht="12.75">
      <c r="A15" s="39">
        <f>ROW(C12)</f>
        <v>12</v>
      </c>
      <c r="B15" s="40">
        <f>Kategorie!B63</f>
        <v>31</v>
      </c>
      <c r="C15" s="37" t="str">
        <f>Kategorie!C63</f>
        <v>Horák</v>
      </c>
      <c r="D15" s="37" t="str">
        <f>Kategorie!D63</f>
        <v>Pavel</v>
      </c>
      <c r="E15" s="37" t="str">
        <f>Kategorie!E63</f>
        <v>Vyškov</v>
      </c>
      <c r="F15" s="37">
        <f>Kategorie!F63</f>
        <v>1961</v>
      </c>
      <c r="G15" s="32" t="str">
        <f>Kategorie!G63</f>
        <v>M50</v>
      </c>
      <c r="H15" s="32" t="str">
        <f>Kategorie!H63</f>
        <v>MC</v>
      </c>
      <c r="I15" s="34">
        <f>Kategorie!I63</f>
        <v>0.02957175925925926</v>
      </c>
      <c r="J15" s="20">
        <f>Kategorie!J63</f>
        <v>18</v>
      </c>
      <c r="K15" s="27">
        <f>Kategorie!K63</f>
        <v>0.002927896956362303</v>
      </c>
      <c r="L15" s="27">
        <f>I15-$I$4</f>
        <v>0.003425925925925926</v>
      </c>
      <c r="M15" s="41">
        <f>ROUND((L15/K15*1000),0)</f>
        <v>1170</v>
      </c>
    </row>
    <row r="16" spans="1:13" ht="12.75">
      <c r="A16" s="39">
        <f>ROW(C13)</f>
        <v>13</v>
      </c>
      <c r="B16" s="40">
        <f>Kategorie!B15</f>
        <v>155</v>
      </c>
      <c r="C16" s="37" t="str">
        <f>Kategorie!C15</f>
        <v>Smolík</v>
      </c>
      <c r="D16" s="37" t="str">
        <f>Kategorie!D15</f>
        <v>Jan</v>
      </c>
      <c r="E16" s="37" t="str">
        <f>Kategorie!E15</f>
        <v>SK Přísnoticve</v>
      </c>
      <c r="F16" s="37">
        <f>Kategorie!F15</f>
        <v>1991</v>
      </c>
      <c r="G16" s="32" t="str">
        <f>Kategorie!G15</f>
        <v>M</v>
      </c>
      <c r="H16" s="32" t="str">
        <f>Kategorie!H15</f>
        <v>MA</v>
      </c>
      <c r="I16" s="34">
        <f>Kategorie!I15</f>
        <v>0.029618055555555557</v>
      </c>
      <c r="J16" s="20">
        <f>Kategorie!J15</f>
        <v>14</v>
      </c>
      <c r="K16" s="27">
        <f>Kategorie!K15</f>
        <v>0.0029324807480748077</v>
      </c>
      <c r="L16" s="27">
        <f>I16-$I$4</f>
        <v>0.0034722222222222238</v>
      </c>
      <c r="M16" s="41">
        <f>ROUND((L16/K16*1000),0)</f>
        <v>1184</v>
      </c>
    </row>
    <row r="17" spans="1:13" ht="12.75">
      <c r="A17" s="39">
        <f>ROW(C14)</f>
        <v>14</v>
      </c>
      <c r="B17" s="40">
        <f>Kategorie!B16</f>
        <v>106</v>
      </c>
      <c r="C17" s="37" t="str">
        <f>Kategorie!C16</f>
        <v>Mokrý</v>
      </c>
      <c r="D17" s="37" t="str">
        <f>Kategorie!D16</f>
        <v>Stanislav</v>
      </c>
      <c r="E17" s="37" t="str">
        <f>Kategorie!E16</f>
        <v>KOB Brno</v>
      </c>
      <c r="F17" s="37">
        <f>Kategorie!F16</f>
        <v>1992</v>
      </c>
      <c r="G17" s="32" t="str">
        <f>Kategorie!G16</f>
        <v>M</v>
      </c>
      <c r="H17" s="32" t="str">
        <f>Kategorie!H16</f>
        <v>MA</v>
      </c>
      <c r="I17" s="34">
        <f>Kategorie!I16</f>
        <v>0.02971064814814815</v>
      </c>
      <c r="J17" s="20">
        <f>Kategorie!J16</f>
        <v>13</v>
      </c>
      <c r="K17" s="27">
        <f>Kategorie!K16</f>
        <v>0.002941648331499817</v>
      </c>
      <c r="L17" s="27">
        <f>I17-$I$4</f>
        <v>0.003564814814814816</v>
      </c>
      <c r="M17" s="41">
        <f>ROUND((L17/K17*1000),0)</f>
        <v>1212</v>
      </c>
    </row>
    <row r="18" spans="1:13" ht="12.75">
      <c r="A18" s="39">
        <f>ROW(C15)</f>
        <v>15</v>
      </c>
      <c r="B18" s="40">
        <f>Kategorie!B17</f>
        <v>133</v>
      </c>
      <c r="C18" s="37" t="str">
        <f>Kategorie!C17</f>
        <v>Pohanka</v>
      </c>
      <c r="D18" s="37" t="str">
        <f>Kategorie!D17</f>
        <v>Libor</v>
      </c>
      <c r="E18" s="37" t="str">
        <f>Kategorie!E17</f>
        <v>Rakvice</v>
      </c>
      <c r="F18" s="37">
        <f>Kategorie!F17</f>
        <v>1978</v>
      </c>
      <c r="G18" s="32" t="str">
        <f>Kategorie!G17</f>
        <v>M</v>
      </c>
      <c r="H18" s="32" t="str">
        <f>Kategorie!H17</f>
        <v>MA</v>
      </c>
      <c r="I18" s="34">
        <f>Kategorie!I17</f>
        <v>0.030034722222222223</v>
      </c>
      <c r="J18" s="20">
        <f>Kategorie!J17</f>
        <v>12</v>
      </c>
      <c r="K18" s="27">
        <f>Kategorie!K17</f>
        <v>0.002973734873487349</v>
      </c>
      <c r="L18" s="27">
        <f>I18-$I$4</f>
        <v>0.0038888888888888896</v>
      </c>
      <c r="M18" s="41">
        <f>ROUND((L18/K18*1000),0)</f>
        <v>1308</v>
      </c>
    </row>
    <row r="19" spans="1:13" ht="12.75">
      <c r="A19" s="39">
        <f>ROW(C16)</f>
        <v>16</v>
      </c>
      <c r="B19" s="40">
        <f>Kategorie!B44</f>
        <v>103</v>
      </c>
      <c r="C19" s="37" t="str">
        <f>Kategorie!C44</f>
        <v>Přikryl</v>
      </c>
      <c r="D19" s="37" t="str">
        <f>Kategorie!D44</f>
        <v>Petr</v>
      </c>
      <c r="E19" s="37" t="str">
        <f>Kategorie!E44</f>
        <v>KOB Moira Brno</v>
      </c>
      <c r="F19" s="37">
        <f>Kategorie!F44</f>
        <v>1967</v>
      </c>
      <c r="G19" s="32" t="str">
        <f>Kategorie!G44</f>
        <v>M40</v>
      </c>
      <c r="H19" s="32" t="str">
        <f>Kategorie!H44</f>
        <v>MB</v>
      </c>
      <c r="I19" s="34">
        <f>Kategorie!I44</f>
        <v>0.030150462962962962</v>
      </c>
      <c r="J19" s="20">
        <f>Kategorie!J44</f>
        <v>21</v>
      </c>
      <c r="K19" s="27">
        <f>Kategorie!K44</f>
        <v>0.0029851943527686104</v>
      </c>
      <c r="L19" s="27">
        <f>I19-$I$4</f>
        <v>0.004004629629629629</v>
      </c>
      <c r="M19" s="41">
        <f>ROUND((L19/K19*1000),0)</f>
        <v>1341</v>
      </c>
    </row>
    <row r="20" spans="1:13" ht="12.75">
      <c r="A20" s="39">
        <f>ROW(C17)</f>
        <v>17</v>
      </c>
      <c r="B20" s="40">
        <f>Kategorie!B18</f>
        <v>8</v>
      </c>
      <c r="C20" s="37" t="str">
        <f>Kategorie!C18</f>
        <v>Hrdina</v>
      </c>
      <c r="D20" s="37" t="str">
        <f>Kategorie!D18</f>
        <v>Tomáš</v>
      </c>
      <c r="E20" s="37" t="str">
        <f>Kategorie!E18</f>
        <v>Mor. Krumlov</v>
      </c>
      <c r="F20" s="37">
        <f>Kategorie!F18</f>
        <v>1979</v>
      </c>
      <c r="G20" s="32" t="str">
        <f>Kategorie!G18</f>
        <v>M</v>
      </c>
      <c r="H20" s="32" t="str">
        <f>Kategorie!H18</f>
        <v>MA</v>
      </c>
      <c r="I20" s="34">
        <f>Kategorie!I18</f>
        <v>0.03040509259259259</v>
      </c>
      <c r="J20" s="20">
        <f>Kategorie!J18</f>
        <v>11</v>
      </c>
      <c r="K20" s="27">
        <f>Kategorie!K18</f>
        <v>0.0030104052071873856</v>
      </c>
      <c r="L20" s="27">
        <f>I20-$I$4</f>
        <v>0.004259259259259258</v>
      </c>
      <c r="M20" s="41">
        <f>ROUND((L20/K20*1000),0)</f>
        <v>1415</v>
      </c>
    </row>
    <row r="21" spans="1:13" ht="12.75">
      <c r="A21" s="39">
        <f>ROW(C18)</f>
        <v>18</v>
      </c>
      <c r="B21" s="40">
        <f>Kategorie!B19</f>
        <v>116</v>
      </c>
      <c r="C21" s="37" t="str">
        <f>Kategorie!C19</f>
        <v>Wellner</v>
      </c>
      <c r="D21" s="37" t="str">
        <f>Kategorie!D19</f>
        <v>Markus</v>
      </c>
      <c r="E21" s="37" t="str">
        <f>Kategorie!E19</f>
        <v>LAC Harlekin</v>
      </c>
      <c r="F21" s="37">
        <f>Kategorie!F19</f>
        <v>1973</v>
      </c>
      <c r="G21" s="32" t="str">
        <f>Kategorie!G19</f>
        <v>M</v>
      </c>
      <c r="H21" s="32" t="str">
        <f>Kategorie!H19</f>
        <v>MA</v>
      </c>
      <c r="I21" s="34">
        <f>Kategorie!I19</f>
        <v>0.030520833333333334</v>
      </c>
      <c r="J21" s="20">
        <f>Kategorie!J19</f>
        <v>10</v>
      </c>
      <c r="K21" s="27">
        <f>Kategorie!K19</f>
        <v>0.003021864686468647</v>
      </c>
      <c r="L21" s="27">
        <f>I21-$I$4</f>
        <v>0.004375</v>
      </c>
      <c r="M21" s="41">
        <f>ROUND((L21/K21*1000),0)</f>
        <v>1448</v>
      </c>
    </row>
    <row r="22" spans="1:13" ht="12.75">
      <c r="A22" s="39">
        <f>ROW(C19)</f>
        <v>19</v>
      </c>
      <c r="B22" s="40">
        <f>Kategorie!B20</f>
        <v>145</v>
      </c>
      <c r="C22" s="37" t="str">
        <f>Kategorie!C20</f>
        <v>Serban</v>
      </c>
      <c r="D22" s="37" t="str">
        <f>Kategorie!D20</f>
        <v>Baciv</v>
      </c>
      <c r="E22" s="37" t="str">
        <f>Kategorie!E20</f>
        <v>Romania</v>
      </c>
      <c r="F22" s="37">
        <f>Kategorie!F20</f>
        <v>1980</v>
      </c>
      <c r="G22" s="32" t="str">
        <f>Kategorie!G20</f>
        <v>M</v>
      </c>
      <c r="H22" s="32" t="str">
        <f>Kategorie!H20</f>
        <v>MA</v>
      </c>
      <c r="I22" s="34">
        <f>Kategorie!I20</f>
        <v>0.030567129629629628</v>
      </c>
      <c r="J22" s="20">
        <f>Kategorie!J20</f>
        <v>9</v>
      </c>
      <c r="K22" s="27">
        <f>Kategorie!K20</f>
        <v>0.0030264484781811515</v>
      </c>
      <c r="L22" s="27">
        <f>I22-$I$4</f>
        <v>0.004421296296296295</v>
      </c>
      <c r="M22" s="41">
        <f>ROUND((L22/K22*1000),0)</f>
        <v>1461</v>
      </c>
    </row>
    <row r="23" spans="1:13" ht="12.75">
      <c r="A23" s="39">
        <f>ROW(C20)</f>
        <v>20</v>
      </c>
      <c r="B23" s="40">
        <f>Kategorie!B64</f>
        <v>84</v>
      </c>
      <c r="C23" s="37" t="str">
        <f>Kategorie!C64</f>
        <v>Kaše</v>
      </c>
      <c r="D23" s="37" t="str">
        <f>Kategorie!D64</f>
        <v>Jaroslav</v>
      </c>
      <c r="E23" s="37" t="str">
        <f>Kategorie!E64</f>
        <v>Barnex Brno</v>
      </c>
      <c r="F23" s="37">
        <f>Kategorie!F64</f>
        <v>1953</v>
      </c>
      <c r="G23" s="32" t="str">
        <f>Kategorie!G64</f>
        <v>M50</v>
      </c>
      <c r="H23" s="32" t="str">
        <f>Kategorie!H64</f>
        <v>MC</v>
      </c>
      <c r="I23" s="34">
        <f>Kategorie!I64</f>
        <v>0.030601851851851852</v>
      </c>
      <c r="J23" s="20">
        <f>Kategorie!J64</f>
        <v>16</v>
      </c>
      <c r="K23" s="27">
        <f>Kategorie!K64</f>
        <v>0.00302988632196553</v>
      </c>
      <c r="L23" s="27">
        <f>I23-$I$4</f>
        <v>0.004456018518518519</v>
      </c>
      <c r="M23" s="41">
        <f>ROUND((L23/K23*1000),0)</f>
        <v>1471</v>
      </c>
    </row>
    <row r="24" spans="1:13" ht="12.75">
      <c r="A24" s="39">
        <f>ROW(C21)</f>
        <v>21</v>
      </c>
      <c r="B24" s="40">
        <f>Kategorie!B21</f>
        <v>153</v>
      </c>
      <c r="C24" s="37" t="str">
        <f>Kategorie!C21</f>
        <v>Pospíchal</v>
      </c>
      <c r="D24" s="37" t="str">
        <f>Kategorie!D21</f>
        <v>Vladimír</v>
      </c>
      <c r="E24" s="37" t="str">
        <f>Kategorie!E21</f>
        <v>Brno</v>
      </c>
      <c r="F24" s="37">
        <f>Kategorie!F21</f>
        <v>1985</v>
      </c>
      <c r="G24" s="32" t="str">
        <f>Kategorie!G21</f>
        <v>M</v>
      </c>
      <c r="H24" s="32" t="str">
        <f>Kategorie!H21</f>
        <v>MA</v>
      </c>
      <c r="I24" s="34">
        <f>Kategorie!I21</f>
        <v>0.03068287037037037</v>
      </c>
      <c r="J24" s="20">
        <f>Kategorie!J21</f>
        <v>8</v>
      </c>
      <c r="K24" s="27">
        <f>Kategorie!K21</f>
        <v>0.003037907957462413</v>
      </c>
      <c r="L24" s="27">
        <f>I24-$I$4</f>
        <v>0.004537037037037037</v>
      </c>
      <c r="M24" s="41">
        <f>ROUND((L24/K24*1000),0)</f>
        <v>1493</v>
      </c>
    </row>
    <row r="25" spans="1:13" ht="12.75">
      <c r="A25" s="39">
        <f>ROW(C22)</f>
        <v>22</v>
      </c>
      <c r="B25" s="40">
        <f>Kategorie!B45</f>
        <v>58</v>
      </c>
      <c r="C25" s="37" t="str">
        <f>Kategorie!C45</f>
        <v>Nožka</v>
      </c>
      <c r="D25" s="37" t="str">
        <f>Kategorie!D45</f>
        <v>Jiří</v>
      </c>
      <c r="E25" s="37" t="str">
        <f>Kategorie!E45</f>
        <v>Dinosport Ivančice</v>
      </c>
      <c r="F25" s="37">
        <f>Kategorie!F45</f>
        <v>1963</v>
      </c>
      <c r="G25" s="32" t="str">
        <f>Kategorie!G45</f>
        <v>M40</v>
      </c>
      <c r="H25" s="32" t="str">
        <f>Kategorie!H45</f>
        <v>MB</v>
      </c>
      <c r="I25" s="34">
        <f>Kategorie!I45</f>
        <v>0.030914351851851853</v>
      </c>
      <c r="J25" s="20">
        <f>Kategorie!J45</f>
        <v>18</v>
      </c>
      <c r="K25" s="27">
        <f>Kategorie!K45</f>
        <v>0.003060826916024936</v>
      </c>
      <c r="L25" s="27">
        <f>I25-$I$4</f>
        <v>0.004768518518518519</v>
      </c>
      <c r="M25" s="41">
        <f>ROUND((L25/K25*1000),0)</f>
        <v>1558</v>
      </c>
    </row>
    <row r="26" spans="1:13" ht="12.75">
      <c r="A26" s="39">
        <f>ROW(C23)</f>
        <v>23</v>
      </c>
      <c r="B26" s="40">
        <f>Kategorie!B46</f>
        <v>34</v>
      </c>
      <c r="C26" s="37" t="str">
        <f>Kategorie!C46</f>
        <v>Smolka</v>
      </c>
      <c r="D26" s="37" t="str">
        <f>Kategorie!D46</f>
        <v>Josef</v>
      </c>
      <c r="E26" s="37" t="str">
        <f>Kategorie!E46</f>
        <v>Brno</v>
      </c>
      <c r="F26" s="37">
        <f>Kategorie!F46</f>
        <v>1970</v>
      </c>
      <c r="G26" s="32" t="str">
        <f>Kategorie!G46</f>
        <v>M40</v>
      </c>
      <c r="H26" s="32" t="str">
        <f>Kategorie!H46</f>
        <v>MB</v>
      </c>
      <c r="I26" s="34">
        <f>Kategorie!I46</f>
        <v>0.030925925925925926</v>
      </c>
      <c r="J26" s="20">
        <f>Kategorie!J46</f>
        <v>16</v>
      </c>
      <c r="K26" s="27">
        <f>Kategorie!K46</f>
        <v>0.003061972863953062</v>
      </c>
      <c r="L26" s="27">
        <f>I26-$I$4</f>
        <v>0.004780092592592593</v>
      </c>
      <c r="M26" s="41">
        <f>ROUND((L26/K26*1000),0)</f>
        <v>1561</v>
      </c>
    </row>
    <row r="27" spans="1:13" ht="12.75">
      <c r="A27" s="39">
        <f>ROW(C24)</f>
        <v>24</v>
      </c>
      <c r="B27" s="40">
        <f>Kategorie!B22</f>
        <v>57</v>
      </c>
      <c r="C27" s="37" t="str">
        <f>Kategorie!C22</f>
        <v>Šitka</v>
      </c>
      <c r="D27" s="37" t="str">
        <f>Kategorie!D22</f>
        <v>Josef</v>
      </c>
      <c r="E27" s="37" t="str">
        <f>Kategorie!E22</f>
        <v>MK Seitl Ostrava</v>
      </c>
      <c r="F27" s="37">
        <f>Kategorie!F22</f>
        <v>1986</v>
      </c>
      <c r="G27" s="32" t="str">
        <f>Kategorie!G22</f>
        <v>M</v>
      </c>
      <c r="H27" s="32" t="str">
        <f>Kategorie!H22</f>
        <v>MA</v>
      </c>
      <c r="I27" s="34">
        <f>Kategorie!I22</f>
        <v>0.030983796296296297</v>
      </c>
      <c r="J27" s="20">
        <f>Kategorie!J22</f>
        <v>7</v>
      </c>
      <c r="K27" s="27">
        <f>Kategorie!K22</f>
        <v>0.003067702603593693</v>
      </c>
      <c r="L27" s="27">
        <f>I27-$I$4</f>
        <v>0.004837962962962964</v>
      </c>
      <c r="M27" s="41">
        <f>ROUND((L27/K27*1000),0)</f>
        <v>1577</v>
      </c>
    </row>
    <row r="28" spans="1:13" ht="12.75">
      <c r="A28" s="39">
        <f>ROW(C25)</f>
        <v>25</v>
      </c>
      <c r="B28" s="40">
        <f>Kategorie!B47</f>
        <v>39</v>
      </c>
      <c r="C28" s="37" t="str">
        <f>Kategorie!C47</f>
        <v>Vojtěch</v>
      </c>
      <c r="D28" s="37" t="str">
        <f>Kategorie!D47</f>
        <v>Petr</v>
      </c>
      <c r="E28" s="37" t="str">
        <f>Kategorie!E47</f>
        <v>nezařazen</v>
      </c>
      <c r="F28" s="37">
        <f>Kategorie!F47</f>
        <v>1971</v>
      </c>
      <c r="G28" s="32" t="str">
        <f>Kategorie!G47</f>
        <v>M40</v>
      </c>
      <c r="H28" s="32" t="str">
        <f>Kategorie!H47</f>
        <v>MB</v>
      </c>
      <c r="I28" s="34">
        <f>Kategorie!I47</f>
        <v>0.031053240740740742</v>
      </c>
      <c r="J28" s="20">
        <f>Kategorie!J47</f>
        <v>15</v>
      </c>
      <c r="K28" s="27">
        <f>Kategorie!K47</f>
        <v>0.0030745782911624497</v>
      </c>
      <c r="L28" s="27">
        <f>I28-$I$4</f>
        <v>0.004907407407407409</v>
      </c>
      <c r="M28" s="41">
        <f>ROUND((L28/K28*1000),0)</f>
        <v>1596</v>
      </c>
    </row>
    <row r="29" spans="1:13" ht="12.75">
      <c r="A29" s="39">
        <f>ROW(C26)</f>
        <v>26</v>
      </c>
      <c r="B29" s="40">
        <f>Kategorie!B65</f>
        <v>98</v>
      </c>
      <c r="C29" s="37" t="str">
        <f>Kategorie!C65</f>
        <v>Skyba</v>
      </c>
      <c r="D29" s="37" t="str">
        <f>Kategorie!D65</f>
        <v>Martin</v>
      </c>
      <c r="E29" s="37" t="str">
        <f>Kategorie!E65</f>
        <v>Dinosport Ivančice</v>
      </c>
      <c r="F29" s="37">
        <f>Kategorie!F65</f>
        <v>1962</v>
      </c>
      <c r="G29" s="32" t="str">
        <f>Kategorie!G65</f>
        <v>M50</v>
      </c>
      <c r="H29" s="32" t="str">
        <f>Kategorie!H65</f>
        <v>MC</v>
      </c>
      <c r="I29" s="34">
        <f>Kategorie!I65</f>
        <v>0.031145833333333334</v>
      </c>
      <c r="J29" s="20">
        <f>Kategorie!J65</f>
        <v>15</v>
      </c>
      <c r="K29" s="27">
        <f>Kategorie!K65</f>
        <v>0.003083745874587459</v>
      </c>
      <c r="L29" s="27">
        <f>I29-$I$4</f>
        <v>0.005000000000000001</v>
      </c>
      <c r="M29" s="41">
        <f>ROUND((L29/K29*1000),0)</f>
        <v>1621</v>
      </c>
    </row>
    <row r="30" spans="1:13" ht="12.75">
      <c r="A30" s="39">
        <f>ROW(C27)</f>
        <v>27</v>
      </c>
      <c r="B30" s="40">
        <f>Kategorie!B5</f>
        <v>107</v>
      </c>
      <c r="C30" s="37" t="str">
        <f>Kategorie!C5</f>
        <v>Mokrý</v>
      </c>
      <c r="D30" s="37" t="str">
        <f>Kategorie!D5</f>
        <v>Ondřej</v>
      </c>
      <c r="E30" s="37" t="str">
        <f>Kategorie!E5</f>
        <v>KOB Brno</v>
      </c>
      <c r="F30" s="37">
        <f>Kategorie!F5</f>
        <v>1994</v>
      </c>
      <c r="G30" s="32" t="str">
        <f>Kategorie!G5</f>
        <v>J</v>
      </c>
      <c r="H30" s="32" t="str">
        <f>Kategorie!H5</f>
        <v>MA</v>
      </c>
      <c r="I30" s="34">
        <f>Kategorie!I5</f>
        <v>0.03131944444444444</v>
      </c>
      <c r="J30" s="20">
        <f>Kategorie!J5</f>
        <v>6</v>
      </c>
      <c r="K30" s="27">
        <f>Kategorie!K5</f>
        <v>0.003100935093509351</v>
      </c>
      <c r="L30" s="27">
        <f>I30-$I$4</f>
        <v>0.005173611111111108</v>
      </c>
      <c r="M30" s="41">
        <f>ROUND((L30/K30*1000),0)</f>
        <v>1668</v>
      </c>
    </row>
    <row r="31" spans="1:13" ht="12.75">
      <c r="A31" s="39">
        <f>ROW(C28)</f>
        <v>28</v>
      </c>
      <c r="B31" s="40">
        <f>Kategorie!B66</f>
        <v>93</v>
      </c>
      <c r="C31" s="37" t="str">
        <f>Kategorie!C66</f>
        <v>Rozman</v>
      </c>
      <c r="D31" s="37" t="str">
        <f>Kategorie!D66</f>
        <v>Ladislav</v>
      </c>
      <c r="E31" s="37" t="str">
        <f>Kategorie!E66</f>
        <v>Cyklo Brno</v>
      </c>
      <c r="F31" s="37">
        <f>Kategorie!F66</f>
        <v>1954</v>
      </c>
      <c r="G31" s="32" t="str">
        <f>Kategorie!G66</f>
        <v>M50</v>
      </c>
      <c r="H31" s="32" t="str">
        <f>Kategorie!H66</f>
        <v>MC</v>
      </c>
      <c r="I31" s="34">
        <f>Kategorie!I66</f>
        <v>0.03140046296296296</v>
      </c>
      <c r="J31" s="20">
        <f>Kategorie!J64</f>
        <v>16</v>
      </c>
      <c r="K31" s="27">
        <f>Kategorie!K66</f>
        <v>0.0031089567290062342</v>
      </c>
      <c r="L31" s="27">
        <f>I31-$I$4</f>
        <v>0.00525462962962963</v>
      </c>
      <c r="M31" s="41">
        <f>ROUND((L31/K31*1000),0)</f>
        <v>1690</v>
      </c>
    </row>
    <row r="32" spans="1:13" ht="12.75">
      <c r="A32" s="39">
        <f>ROW(C29)</f>
        <v>29</v>
      </c>
      <c r="B32" s="40">
        <f>Kategorie!B23</f>
        <v>109</v>
      </c>
      <c r="C32" s="37" t="str">
        <f>Kategorie!C23</f>
        <v>Oslzlý</v>
      </c>
      <c r="D32" s="37" t="str">
        <f>Kategorie!D23</f>
        <v>Martin</v>
      </c>
      <c r="E32" s="37" t="str">
        <f>Kategorie!E23</f>
        <v>Velké Bílovice</v>
      </c>
      <c r="F32" s="37">
        <f>Kategorie!F23</f>
        <v>1981</v>
      </c>
      <c r="G32" s="32" t="str">
        <f>Kategorie!G23</f>
        <v>M</v>
      </c>
      <c r="H32" s="32" t="str">
        <f>Kategorie!H23</f>
        <v>MA</v>
      </c>
      <c r="I32" s="34">
        <f>Kategorie!I23</f>
        <v>0.031435185185185184</v>
      </c>
      <c r="J32" s="20">
        <f>Kategorie!J23</f>
        <v>5</v>
      </c>
      <c r="K32" s="27">
        <f>Kategorie!K23</f>
        <v>0.0031123945727906123</v>
      </c>
      <c r="L32" s="27">
        <f>I32-$I$4</f>
        <v>0.005289351851851851</v>
      </c>
      <c r="M32" s="41">
        <f>ROUND((L32/K32*1000),0)</f>
        <v>1699</v>
      </c>
    </row>
    <row r="33" spans="1:13" ht="12.75">
      <c r="A33" s="39">
        <f>ROW(C30)</f>
        <v>30</v>
      </c>
      <c r="B33" s="40">
        <f>Kategorie!B24</f>
        <v>111</v>
      </c>
      <c r="C33" s="37" t="str">
        <f>Kategorie!C24</f>
        <v>Fritscher</v>
      </c>
      <c r="D33" s="37" t="str">
        <f>Kategorie!D24</f>
        <v>Adam</v>
      </c>
      <c r="E33" s="37" t="str">
        <f>Kategorie!E24</f>
        <v>TJ Liga 100</v>
      </c>
      <c r="F33" s="37">
        <f>Kategorie!F24</f>
        <v>1975</v>
      </c>
      <c r="G33" s="32" t="str">
        <f>Kategorie!G24</f>
        <v>M</v>
      </c>
      <c r="H33" s="32" t="str">
        <f>Kategorie!H24</f>
        <v>MA</v>
      </c>
      <c r="I33" s="34">
        <f>Kategorie!I24</f>
        <v>0.03145833333333333</v>
      </c>
      <c r="J33" s="20">
        <f>Kategorie!J24</f>
        <v>4</v>
      </c>
      <c r="K33" s="27">
        <f>Kategorie!K24</f>
        <v>0.0031146864686468646</v>
      </c>
      <c r="L33" s="27">
        <f>I33-$I$4</f>
        <v>0.005312499999999998</v>
      </c>
      <c r="M33" s="41">
        <f>ROUND((L33/K33*1000),0)</f>
        <v>1706</v>
      </c>
    </row>
    <row r="34" spans="1:13" ht="12.75">
      <c r="A34" s="39">
        <f>ROW(C31)</f>
        <v>31</v>
      </c>
      <c r="B34" s="40">
        <f>Kategorie!B25</f>
        <v>160</v>
      </c>
      <c r="C34" s="37" t="str">
        <f>Kategorie!C25</f>
        <v>Čermák</v>
      </c>
      <c r="D34" s="37" t="str">
        <f>Kategorie!D25</f>
        <v>Bedřich</v>
      </c>
      <c r="E34" s="37" t="str">
        <f>Kategorie!E25</f>
        <v>Atletik Třebíč</v>
      </c>
      <c r="F34" s="37">
        <f>Kategorie!F25</f>
        <v>1974</v>
      </c>
      <c r="G34" s="32" t="str">
        <f>Kategorie!G25</f>
        <v>M</v>
      </c>
      <c r="H34" s="32" t="str">
        <f>Kategorie!H25</f>
        <v>MA</v>
      </c>
      <c r="I34" s="34">
        <f>Kategorie!I25</f>
        <v>0.03152777777777778</v>
      </c>
      <c r="J34" s="20">
        <f>Kategorie!J25</f>
        <v>3</v>
      </c>
      <c r="K34" s="27">
        <f>Kategorie!K25</f>
        <v>0.0031215621562156216</v>
      </c>
      <c r="L34" s="27">
        <f>I34-$I$4</f>
        <v>0.005381944444444446</v>
      </c>
      <c r="M34" s="41">
        <f>ROUND((L34/K34*1000),0)</f>
        <v>1724</v>
      </c>
    </row>
    <row r="35" spans="1:13" ht="12.75">
      <c r="A35" s="39">
        <f>ROW(C32)</f>
        <v>32</v>
      </c>
      <c r="B35" s="40">
        <f>Kategorie!B26</f>
        <v>100</v>
      </c>
      <c r="C35" s="37" t="str">
        <f>Kategorie!C26</f>
        <v>Juřica</v>
      </c>
      <c r="D35" s="37" t="str">
        <f>Kategorie!D26</f>
        <v>Pavel</v>
      </c>
      <c r="E35" s="37" t="str">
        <f>Kategorie!E26</f>
        <v>MK Seitl Ostrava</v>
      </c>
      <c r="F35" s="37">
        <f>Kategorie!F26</f>
        <v>1979</v>
      </c>
      <c r="G35" s="32" t="str">
        <f>Kategorie!G26</f>
        <v>M</v>
      </c>
      <c r="H35" s="32" t="str">
        <f>Kategorie!H26</f>
        <v>MA</v>
      </c>
      <c r="I35" s="34">
        <f>Kategorie!I26</f>
        <v>0.031689814814814816</v>
      </c>
      <c r="J35" s="20">
        <f>Kategorie!J26</f>
        <v>2</v>
      </c>
      <c r="K35" s="27">
        <f>Kategorie!K26</f>
        <v>0.003137605427209388</v>
      </c>
      <c r="L35" s="27">
        <f>I35-$I$4</f>
        <v>0.005543981481481483</v>
      </c>
      <c r="M35" s="41">
        <f>ROUND((L35/K35*1000),0)</f>
        <v>1767</v>
      </c>
    </row>
    <row r="36" spans="1:13" ht="12.75">
      <c r="A36" s="39">
        <f>ROW(C33)</f>
        <v>33</v>
      </c>
      <c r="B36" s="40">
        <f>Kategorie!B67</f>
        <v>72</v>
      </c>
      <c r="C36" s="37" t="str">
        <f>Kategorie!C67</f>
        <v>Vévoda</v>
      </c>
      <c r="D36" s="37" t="str">
        <f>Kategorie!D67</f>
        <v>Ivan</v>
      </c>
      <c r="E36" s="37" t="str">
        <f>Kategorie!E67</f>
        <v>AK Perná</v>
      </c>
      <c r="F36" s="37">
        <f>Kategorie!F67</f>
        <v>1960</v>
      </c>
      <c r="G36" s="32" t="str">
        <f>Kategorie!G67</f>
        <v>M50</v>
      </c>
      <c r="H36" s="32" t="str">
        <f>Kategorie!H67</f>
        <v>MC</v>
      </c>
      <c r="I36" s="34">
        <f>Kategorie!I67</f>
        <v>0.03186342592592593</v>
      </c>
      <c r="J36" s="20">
        <f>Kategorie!J65</f>
        <v>15</v>
      </c>
      <c r="K36" s="27">
        <f>Kategorie!K67</f>
        <v>0.00315479464613128</v>
      </c>
      <c r="L36" s="27">
        <f>I36-$I$4</f>
        <v>0.0057175925925925936</v>
      </c>
      <c r="M36" s="41">
        <f>ROUND((L36/K36*1000),0)</f>
        <v>1812</v>
      </c>
    </row>
    <row r="37" spans="1:13" ht="12.75">
      <c r="A37" s="39">
        <f>ROW(C34)</f>
        <v>34</v>
      </c>
      <c r="B37" s="40">
        <f>Kategorie!B68</f>
        <v>48</v>
      </c>
      <c r="C37" s="37" t="str">
        <f>Kategorie!C68</f>
        <v>Smutný</v>
      </c>
      <c r="D37" s="37" t="str">
        <f>Kategorie!D68</f>
        <v>Zdeněk</v>
      </c>
      <c r="E37" s="37" t="str">
        <f>Kategorie!E68</f>
        <v>AHA Vyškov</v>
      </c>
      <c r="F37" s="37">
        <f>Kategorie!F68</f>
        <v>1957</v>
      </c>
      <c r="G37" s="32" t="str">
        <f>Kategorie!G68</f>
        <v>M50</v>
      </c>
      <c r="H37" s="32" t="str">
        <f>Kategorie!H68</f>
        <v>MC</v>
      </c>
      <c r="I37" s="34">
        <f>Kategorie!I68</f>
        <v>0.03199074074074074</v>
      </c>
      <c r="J37" s="20">
        <f>Kategorie!J68</f>
        <v>12</v>
      </c>
      <c r="K37" s="27">
        <f>Kategorie!K68</f>
        <v>0.0031674000733406676</v>
      </c>
      <c r="L37" s="27">
        <f>I37-$I$4</f>
        <v>0.00584490740740741</v>
      </c>
      <c r="M37" s="41">
        <f>ROUND((L37/K37*1000),0)</f>
        <v>1845</v>
      </c>
    </row>
    <row r="38" spans="1:13" ht="12.75">
      <c r="A38" s="39">
        <f>ROW(C35)</f>
        <v>35</v>
      </c>
      <c r="B38" s="40">
        <f>Kategorie!B69</f>
        <v>41</v>
      </c>
      <c r="C38" s="37" t="str">
        <f>Kategorie!C69</f>
        <v>Špacír</v>
      </c>
      <c r="D38" s="37" t="str">
        <f>Kategorie!D69</f>
        <v>Ladislav</v>
      </c>
      <c r="E38" s="37" t="str">
        <f>Kategorie!E69</f>
        <v>Loko Břeclav</v>
      </c>
      <c r="F38" s="37">
        <f>Kategorie!F69</f>
        <v>1955</v>
      </c>
      <c r="G38" s="32" t="str">
        <f>Kategorie!G69</f>
        <v>M50</v>
      </c>
      <c r="H38" s="32" t="str">
        <f>Kategorie!H69</f>
        <v>MC</v>
      </c>
      <c r="I38" s="34">
        <f>Kategorie!I69</f>
        <v>0.03222222222222222</v>
      </c>
      <c r="J38" s="20">
        <f>Kategorie!J69</f>
        <v>11</v>
      </c>
      <c r="K38" s="27">
        <f>Kategorie!K69</f>
        <v>0.00319031903190319</v>
      </c>
      <c r="L38" s="27">
        <f>I38-$I$4</f>
        <v>0.006076388888888888</v>
      </c>
      <c r="M38" s="41">
        <f>ROUND((L38/K38*1000),0)</f>
        <v>1905</v>
      </c>
    </row>
    <row r="39" spans="1:13" ht="12.75">
      <c r="A39" s="39">
        <f>ROW(C36)</f>
        <v>36</v>
      </c>
      <c r="B39" s="40">
        <f>Kategorie!B70</f>
        <v>59</v>
      </c>
      <c r="C39" s="37" t="str">
        <f>Kategorie!C70</f>
        <v>Gross</v>
      </c>
      <c r="D39" s="37" t="str">
        <f>Kategorie!D70</f>
        <v>Luděk</v>
      </c>
      <c r="E39" s="37" t="str">
        <f>Kategorie!E70</f>
        <v>GPOA Znojmo</v>
      </c>
      <c r="F39" s="37">
        <f>Kategorie!F70</f>
        <v>1953</v>
      </c>
      <c r="G39" s="32" t="str">
        <f>Kategorie!G70</f>
        <v>M50</v>
      </c>
      <c r="H39" s="32" t="str">
        <f>Kategorie!H70</f>
        <v>MC</v>
      </c>
      <c r="I39" s="34">
        <f>Kategorie!I70</f>
        <v>0.03238425925925926</v>
      </c>
      <c r="J39" s="20">
        <f>Kategorie!J70</f>
        <v>10</v>
      </c>
      <c r="K39" s="27">
        <f>Kategorie!K70</f>
        <v>0.0032063623028969566</v>
      </c>
      <c r="L39" s="27">
        <f>I39-$I$4</f>
        <v>0.006238425925925925</v>
      </c>
      <c r="M39" s="41">
        <f>ROUND((L39/K39*1000),0)</f>
        <v>1946</v>
      </c>
    </row>
    <row r="40" spans="1:13" ht="12.75">
      <c r="A40" s="39">
        <f>ROW(C37)</f>
        <v>37</v>
      </c>
      <c r="B40" s="40">
        <f>Kategorie!B48</f>
        <v>104</v>
      </c>
      <c r="C40" s="37" t="str">
        <f>Kategorie!C48</f>
        <v>Baják</v>
      </c>
      <c r="D40" s="37" t="str">
        <f>Kategorie!D48</f>
        <v>Marek</v>
      </c>
      <c r="E40" s="37" t="str">
        <f>Kategorie!E48</f>
        <v>SK Velké Bílovice</v>
      </c>
      <c r="F40" s="37">
        <f>Kategorie!F48</f>
        <v>1972</v>
      </c>
      <c r="G40" s="32" t="str">
        <f>Kategorie!G48</f>
        <v>M40</v>
      </c>
      <c r="H40" s="32" t="str">
        <f>Kategorie!H48</f>
        <v>MB</v>
      </c>
      <c r="I40" s="34">
        <f>Kategorie!I48</f>
        <v>0.032719907407407406</v>
      </c>
      <c r="J40" s="20">
        <f>Kategorie!J48</f>
        <v>14</v>
      </c>
      <c r="K40" s="27">
        <f>Kategorie!K48</f>
        <v>0.0032395947928126148</v>
      </c>
      <c r="L40" s="27">
        <f>I40-$I$4</f>
        <v>0.0065740740740740725</v>
      </c>
      <c r="M40" s="41">
        <f>ROUND((L40/K40*1000),0)</f>
        <v>2029</v>
      </c>
    </row>
    <row r="41" spans="1:13" ht="12.75">
      <c r="A41" s="39">
        <f>ROW(C38)</f>
        <v>38</v>
      </c>
      <c r="B41" s="40">
        <f>Kategorie!B87</f>
        <v>99</v>
      </c>
      <c r="C41" s="37" t="str">
        <f>Kategorie!C87</f>
        <v>Brtník</v>
      </c>
      <c r="D41" s="37" t="str">
        <f>Kategorie!D87</f>
        <v>Jiří</v>
      </c>
      <c r="E41" s="37" t="str">
        <f>Kategorie!E87</f>
        <v>Orelochor</v>
      </c>
      <c r="F41" s="37">
        <f>Kategorie!F87</f>
        <v>1952</v>
      </c>
      <c r="G41" s="32" t="str">
        <f>Kategorie!G87</f>
        <v>M60</v>
      </c>
      <c r="H41" s="32" t="str">
        <f>Kategorie!H87</f>
        <v>MD</v>
      </c>
      <c r="I41" s="34">
        <f>Kategorie!I87</f>
        <v>0.03297453703703704</v>
      </c>
      <c r="J41" s="20">
        <f>Kategorie!J87</f>
        <v>30</v>
      </c>
      <c r="K41" s="27">
        <f>Kategorie!K87</f>
        <v>0.00326480564723139</v>
      </c>
      <c r="L41" s="27">
        <f>I41-$I$4</f>
        <v>0.006828703703703705</v>
      </c>
      <c r="M41" s="41">
        <f>ROUND((L41/K41*1000),0)</f>
        <v>2092</v>
      </c>
    </row>
    <row r="42" spans="1:13" ht="12.75">
      <c r="A42" s="39">
        <f>ROW(C39)</f>
        <v>39</v>
      </c>
      <c r="B42" s="40">
        <f>Kategorie!B27</f>
        <v>74</v>
      </c>
      <c r="C42" s="37" t="str">
        <f>Kategorie!C27</f>
        <v>Vačkař</v>
      </c>
      <c r="D42" s="37" t="str">
        <f>Kategorie!D27</f>
        <v>Rostislav</v>
      </c>
      <c r="E42" s="37" t="str">
        <f>Kategorie!E27</f>
        <v>Katastrofa Břeclav</v>
      </c>
      <c r="F42" s="37">
        <f>Kategorie!F27</f>
        <v>1974</v>
      </c>
      <c r="G42" s="32" t="str">
        <f>Kategorie!G27</f>
        <v>M</v>
      </c>
      <c r="H42" s="32" t="str">
        <f>Kategorie!H27</f>
        <v>MA</v>
      </c>
      <c r="I42" s="34">
        <f>Kategorie!I27</f>
        <v>0.03309027777777778</v>
      </c>
      <c r="J42" s="20">
        <f>Kategorie!J27</f>
        <v>1</v>
      </c>
      <c r="K42" s="27">
        <f>Kategorie!K27</f>
        <v>0.003276265126512652</v>
      </c>
      <c r="L42" s="27">
        <f>I42-$I$4</f>
        <v>0.0069444444444444475</v>
      </c>
      <c r="M42" s="41">
        <f>ROUND((L42/K42*1000),0)</f>
        <v>2120</v>
      </c>
    </row>
    <row r="43" spans="1:13" ht="12.75">
      <c r="A43" s="39">
        <f>ROW(C40)</f>
        <v>40</v>
      </c>
      <c r="B43" s="40">
        <f>Kategorie!B49</f>
        <v>67</v>
      </c>
      <c r="C43" s="37" t="str">
        <f>Kategorie!C49</f>
        <v>Florián</v>
      </c>
      <c r="D43" s="37" t="str">
        <f>Kategorie!D49</f>
        <v>Radim</v>
      </c>
      <c r="E43" s="37" t="str">
        <f>Kategorie!E49</f>
        <v>nezařazen</v>
      </c>
      <c r="F43" s="37">
        <f>Kategorie!F49</f>
        <v>1970</v>
      </c>
      <c r="G43" s="32" t="str">
        <f>Kategorie!G49</f>
        <v>M40</v>
      </c>
      <c r="H43" s="32" t="str">
        <f>Kategorie!H49</f>
        <v>MB</v>
      </c>
      <c r="I43" s="34">
        <f>Kategorie!I49</f>
        <v>0.033275462962962965</v>
      </c>
      <c r="J43" s="20">
        <f>Kategorie!J49</f>
        <v>13</v>
      </c>
      <c r="K43" s="27">
        <f>Kategorie!K49</f>
        <v>0.00329460029336267</v>
      </c>
      <c r="L43" s="27">
        <f>I43-$I$4</f>
        <v>0.007129629629629632</v>
      </c>
      <c r="M43" s="41">
        <f>ROUND((L43/K43*1000),0)</f>
        <v>2164</v>
      </c>
    </row>
    <row r="44" spans="1:13" ht="12.75">
      <c r="A44" s="39">
        <f>ROW(C41)</f>
        <v>41</v>
      </c>
      <c r="B44" s="40">
        <f>Kategorie!B28</f>
        <v>121</v>
      </c>
      <c r="C44" s="37" t="str">
        <f>Kategorie!C28</f>
        <v>Glock</v>
      </c>
      <c r="D44" s="37" t="str">
        <f>Kategorie!D28</f>
        <v>Kurt</v>
      </c>
      <c r="E44" s="37" t="str">
        <f>Kategorie!E28</f>
        <v>LAC Harlekin</v>
      </c>
      <c r="F44" s="37">
        <f>Kategorie!F28</f>
        <v>1987</v>
      </c>
      <c r="G44" s="32" t="str">
        <f>Kategorie!G28</f>
        <v>M</v>
      </c>
      <c r="H44" s="32" t="str">
        <f>Kategorie!H28</f>
        <v>MA</v>
      </c>
      <c r="I44" s="34">
        <f>Kategorie!I28</f>
        <v>0.03350694444444444</v>
      </c>
      <c r="J44" s="20">
        <f>Kategorie!J28</f>
        <v>1</v>
      </c>
      <c r="K44" s="27">
        <f>Kategorie!K28</f>
        <v>0.0033175192519251926</v>
      </c>
      <c r="L44" s="27">
        <f>I44-$I$4</f>
        <v>0.00736111111111111</v>
      </c>
      <c r="M44" s="41">
        <f>ROUND((L44/K44*1000),0)</f>
        <v>2219</v>
      </c>
    </row>
    <row r="45" spans="1:13" ht="12.75">
      <c r="A45" s="39">
        <f>ROW(C42)</f>
        <v>42</v>
      </c>
      <c r="B45" s="40">
        <f>Kategorie!B71</f>
        <v>139</v>
      </c>
      <c r="C45" s="37" t="str">
        <f>Kategorie!C71</f>
        <v>Haimer</v>
      </c>
      <c r="D45" s="37" t="str">
        <f>Kategorie!D71</f>
        <v>Karl</v>
      </c>
      <c r="E45" s="37" t="str">
        <f>Kategorie!E71</f>
        <v>LAC Harlekin</v>
      </c>
      <c r="F45" s="37">
        <f>Kategorie!F71</f>
        <v>1957</v>
      </c>
      <c r="G45" s="32" t="str">
        <f>Kategorie!G71</f>
        <v>M50</v>
      </c>
      <c r="H45" s="32" t="str">
        <f>Kategorie!H71</f>
        <v>MC</v>
      </c>
      <c r="I45" s="34">
        <f>Kategorie!I71</f>
        <v>0.03353009259259259</v>
      </c>
      <c r="J45" s="20">
        <f>Kategorie!J71</f>
        <v>9</v>
      </c>
      <c r="K45" s="27">
        <f>Kategorie!K71</f>
        <v>0.003319811147781445</v>
      </c>
      <c r="L45" s="27">
        <f>I45-$I$4</f>
        <v>0.007384259259259257</v>
      </c>
      <c r="M45" s="41">
        <f>ROUND((L45/K45*1000),0)</f>
        <v>2224</v>
      </c>
    </row>
    <row r="46" spans="1:13" ht="12.75">
      <c r="A46" s="39">
        <f>ROW(C43)</f>
        <v>43</v>
      </c>
      <c r="B46" s="40">
        <f>Kategorie!B50</f>
        <v>32</v>
      </c>
      <c r="C46" s="37" t="str">
        <f>Kategorie!C50</f>
        <v>Hejtmánek</v>
      </c>
      <c r="D46" s="37" t="str">
        <f>Kategorie!D50</f>
        <v>Miroslav</v>
      </c>
      <c r="E46" s="37" t="str">
        <f>Kategorie!E50</f>
        <v>nezařazen</v>
      </c>
      <c r="F46" s="37">
        <f>Kategorie!F50</f>
        <v>1970</v>
      </c>
      <c r="G46" s="32" t="str">
        <f>Kategorie!G50</f>
        <v>M40</v>
      </c>
      <c r="H46" s="32" t="str">
        <f>Kategorie!H50</f>
        <v>MB</v>
      </c>
      <c r="I46" s="34">
        <f>Kategorie!I50</f>
        <v>0.03384259259259259</v>
      </c>
      <c r="J46" s="20">
        <f>Kategorie!J50</f>
        <v>12</v>
      </c>
      <c r="K46" s="27">
        <f>Kategorie!K50</f>
        <v>0.003350751741840851</v>
      </c>
      <c r="L46" s="27">
        <f>I46-$I$4</f>
        <v>0.007696759259259257</v>
      </c>
      <c r="M46" s="41">
        <f>ROUND((L46/K46*1000),0)</f>
        <v>2297</v>
      </c>
    </row>
    <row r="47" spans="1:13" ht="12.75">
      <c r="A47" s="39">
        <f>ROW(C44)</f>
        <v>44</v>
      </c>
      <c r="B47" s="40">
        <f>Kategorie!B72</f>
        <v>62</v>
      </c>
      <c r="C47" s="37" t="str">
        <f>Kategorie!C72</f>
        <v>Marek</v>
      </c>
      <c r="D47" s="37" t="str">
        <f>Kategorie!D72</f>
        <v>Ludvík</v>
      </c>
      <c r="E47" s="37" t="str">
        <f>Kategorie!E72</f>
        <v>Popocatepetl Znojmo</v>
      </c>
      <c r="F47" s="37">
        <f>Kategorie!F72</f>
        <v>1958</v>
      </c>
      <c r="G47" s="32" t="str">
        <f>Kategorie!G72</f>
        <v>M50</v>
      </c>
      <c r="H47" s="32" t="str">
        <f>Kategorie!H72</f>
        <v>MC</v>
      </c>
      <c r="I47" s="34">
        <f>Kategorie!I72</f>
        <v>0.03392361111111111</v>
      </c>
      <c r="J47" s="20">
        <f>Kategorie!J72</f>
        <v>8</v>
      </c>
      <c r="K47" s="27">
        <f>Kategorie!K72</f>
        <v>0.003358773377337734</v>
      </c>
      <c r="L47" s="27">
        <f>I47-$I$4</f>
        <v>0.007777777777777779</v>
      </c>
      <c r="M47" s="41">
        <f>ROUND((L47/K47*1000),0)</f>
        <v>2316</v>
      </c>
    </row>
    <row r="48" spans="1:13" ht="12.75">
      <c r="A48" s="39">
        <f>ROW(C45)</f>
        <v>45</v>
      </c>
      <c r="B48" s="40">
        <f>Kategorie!B29</f>
        <v>149</v>
      </c>
      <c r="C48" s="37" t="str">
        <f>Kategorie!C29</f>
        <v>Číž</v>
      </c>
      <c r="D48" s="37" t="str">
        <f>Kategorie!D29</f>
        <v>Radim</v>
      </c>
      <c r="E48" s="37" t="str">
        <f>Kategorie!E29</f>
        <v>AC 07 Brno</v>
      </c>
      <c r="F48" s="37">
        <f>Kategorie!F29</f>
        <v>1974</v>
      </c>
      <c r="G48" s="32" t="str">
        <f>Kategorie!G29</f>
        <v>M</v>
      </c>
      <c r="H48" s="32" t="str">
        <f>Kategorie!H29</f>
        <v>MA</v>
      </c>
      <c r="I48" s="34">
        <f>Kategorie!I29</f>
        <v>0.03408564814814815</v>
      </c>
      <c r="J48" s="20">
        <f>Kategorie!J29</f>
        <v>1</v>
      </c>
      <c r="K48" s="27">
        <f>Kategorie!K29</f>
        <v>0.0033748166483315</v>
      </c>
      <c r="L48" s="27">
        <f>I48-$I$4</f>
        <v>0.007939814814814816</v>
      </c>
      <c r="M48" s="41">
        <f>ROUND((L48/K48*1000),0)</f>
        <v>2353</v>
      </c>
    </row>
    <row r="49" spans="1:13" ht="12.75">
      <c r="A49" s="39">
        <f>ROW(C46)</f>
        <v>46</v>
      </c>
      <c r="B49" s="40">
        <f>Kategorie!B73</f>
        <v>138</v>
      </c>
      <c r="C49" s="37" t="str">
        <f>Kategorie!C73</f>
        <v>Gruber</v>
      </c>
      <c r="D49" s="37" t="str">
        <f>Kategorie!D73</f>
        <v>Erich</v>
      </c>
      <c r="E49" s="37" t="str">
        <f>Kategorie!E73</f>
        <v>LAC Harlekin</v>
      </c>
      <c r="F49" s="37">
        <f>Kategorie!F73</f>
        <v>1954</v>
      </c>
      <c r="G49" s="32" t="str">
        <f>Kategorie!G73</f>
        <v>M50</v>
      </c>
      <c r="H49" s="32" t="str">
        <f>Kategorie!H73</f>
        <v>MC</v>
      </c>
      <c r="I49" s="34">
        <f>Kategorie!I73</f>
        <v>0.034166666666666665</v>
      </c>
      <c r="J49" s="20">
        <f>Kategorie!J73</f>
        <v>7</v>
      </c>
      <c r="K49" s="27">
        <f>Kategorie!K73</f>
        <v>0.0033828382838283827</v>
      </c>
      <c r="L49" s="27">
        <f>I49-$I$4</f>
        <v>0.008020833333333331</v>
      </c>
      <c r="M49" s="41">
        <f>ROUND((L49/K49*1000),0)</f>
        <v>2371</v>
      </c>
    </row>
    <row r="50" spans="1:13" ht="12.75">
      <c r="A50" s="39">
        <f>ROW(C47)</f>
        <v>47</v>
      </c>
      <c r="B50" s="40">
        <f>Kategorie!B88</f>
        <v>94</v>
      </c>
      <c r="C50" s="37" t="str">
        <f>Kategorie!C88</f>
        <v>Mareš</v>
      </c>
      <c r="D50" s="37" t="str">
        <f>Kategorie!D88</f>
        <v>Bohumil</v>
      </c>
      <c r="E50" s="37" t="str">
        <f>Kategorie!E88</f>
        <v>Lear Brno</v>
      </c>
      <c r="F50" s="37">
        <f>Kategorie!F88</f>
        <v>1951</v>
      </c>
      <c r="G50" s="32" t="str">
        <f>Kategorie!G88</f>
        <v>M60</v>
      </c>
      <c r="H50" s="32" t="str">
        <f>Kategorie!H88</f>
        <v>MD</v>
      </c>
      <c r="I50" s="34">
        <f>Kategorie!I88</f>
        <v>0.0346412037037037</v>
      </c>
      <c r="J50" s="20">
        <f>Kategorie!J88</f>
        <v>25</v>
      </c>
      <c r="K50" s="27">
        <f>Kategorie!K88</f>
        <v>0.0034298221488815546</v>
      </c>
      <c r="L50" s="27">
        <f>I50-$I$4</f>
        <v>0.008495370370370368</v>
      </c>
      <c r="M50" s="41">
        <f>ROUND((L50/K50*1000),0)</f>
        <v>2477</v>
      </c>
    </row>
    <row r="51" spans="1:13" ht="12.75">
      <c r="A51" s="39">
        <f>ROW(C48)</f>
        <v>48</v>
      </c>
      <c r="B51" s="40">
        <f>Kategorie!B6</f>
        <v>119</v>
      </c>
      <c r="C51" s="37" t="str">
        <f>Kategorie!C6</f>
        <v>Vávra</v>
      </c>
      <c r="D51" s="37" t="str">
        <f>Kategorie!D6</f>
        <v>Václav</v>
      </c>
      <c r="E51" s="37" t="str">
        <f>Kategorie!E6</f>
        <v>ŠAK Židlochovice</v>
      </c>
      <c r="F51" s="37">
        <f>Kategorie!F6</f>
        <v>1998</v>
      </c>
      <c r="G51" s="32" t="str">
        <f>Kategorie!G6</f>
        <v>J</v>
      </c>
      <c r="H51" s="32" t="str">
        <f>Kategorie!H6</f>
        <v>MA</v>
      </c>
      <c r="I51" s="34">
        <f>Kategorie!I6</f>
        <v>0.03469907407407408</v>
      </c>
      <c r="J51" s="20">
        <f>Kategorie!J6</f>
        <v>1</v>
      </c>
      <c r="K51" s="27">
        <f>Kategorie!K6</f>
        <v>0.0034355518885221857</v>
      </c>
      <c r="L51" s="27">
        <f>I51-$I$4</f>
        <v>0.008553240740740743</v>
      </c>
      <c r="M51" s="41">
        <f>ROUND((L51/K51*1000),0)</f>
        <v>2490</v>
      </c>
    </row>
    <row r="52" spans="1:13" ht="12.75">
      <c r="A52" s="39">
        <f>ROW(C49)</f>
        <v>49</v>
      </c>
      <c r="B52" s="40">
        <f>Kategorie!B74</f>
        <v>159</v>
      </c>
      <c r="C52" s="37" t="str">
        <f>Kategorie!C74</f>
        <v>Flandorfer</v>
      </c>
      <c r="D52" s="37" t="str">
        <f>Kategorie!D74</f>
        <v>Josef</v>
      </c>
      <c r="E52" s="37" t="str">
        <f>Kategorie!E74</f>
        <v>KFC Kleineberso</v>
      </c>
      <c r="F52" s="37">
        <f>Kategorie!F74</f>
        <v>1962</v>
      </c>
      <c r="G52" s="32" t="str">
        <f>Kategorie!G74</f>
        <v>M50</v>
      </c>
      <c r="H52" s="32" t="str">
        <f>Kategorie!H74</f>
        <v>MC</v>
      </c>
      <c r="I52" s="34">
        <f>Kategorie!I74</f>
        <v>0.03488425925925926</v>
      </c>
      <c r="J52" s="20">
        <f>Kategorie!J74</f>
        <v>6</v>
      </c>
      <c r="K52" s="27">
        <f>Kategorie!K74</f>
        <v>0.0034538870553722043</v>
      </c>
      <c r="L52" s="27">
        <f>I52-$I$4</f>
        <v>0.008738425925925927</v>
      </c>
      <c r="M52" s="41">
        <f>ROUND((L52/K52*1000),0)</f>
        <v>2530</v>
      </c>
    </row>
    <row r="53" spans="1:13" ht="12.75">
      <c r="A53" s="39">
        <f>ROW(C50)</f>
        <v>50</v>
      </c>
      <c r="B53" s="40">
        <f>Kategorie!B30</f>
        <v>144</v>
      </c>
      <c r="C53" s="37" t="str">
        <f>Kategorie!C30</f>
        <v>Leisser</v>
      </c>
      <c r="D53" s="37" t="str">
        <f>Kategorie!D30</f>
        <v>Martin</v>
      </c>
      <c r="E53" s="37" t="str">
        <f>Kategorie!E30</f>
        <v>LAC Harlekin</v>
      </c>
      <c r="F53" s="37">
        <f>Kategorie!F30</f>
        <v>1975</v>
      </c>
      <c r="G53" s="32" t="str">
        <f>Kategorie!G30</f>
        <v>M</v>
      </c>
      <c r="H53" s="32" t="str">
        <f>Kategorie!H30</f>
        <v>MA</v>
      </c>
      <c r="I53" s="34">
        <f>Kategorie!I30</f>
        <v>0.03501157407407408</v>
      </c>
      <c r="J53" s="20">
        <f>Kategorie!J30</f>
        <v>1</v>
      </c>
      <c r="K53" s="27">
        <f>Kategorie!K30</f>
        <v>0.0034664924825815917</v>
      </c>
      <c r="L53" s="27">
        <f>I53-$I$4</f>
        <v>0.008865740740740743</v>
      </c>
      <c r="M53" s="41">
        <f>ROUND((L53/K53*1000),0)</f>
        <v>2558</v>
      </c>
    </row>
    <row r="54" spans="1:13" ht="12.75">
      <c r="A54" s="39">
        <f>ROW(C51)</f>
        <v>51</v>
      </c>
      <c r="B54" s="40">
        <f>Kategorie!B75</f>
        <v>113</v>
      </c>
      <c r="C54" s="37" t="str">
        <f>Kategorie!C75</f>
        <v>Koechel</v>
      </c>
      <c r="D54" s="37" t="str">
        <f>Kategorie!D75</f>
        <v>Franz</v>
      </c>
      <c r="E54" s="37" t="str">
        <f>Kategorie!E75</f>
        <v>LAC Harlekin</v>
      </c>
      <c r="F54" s="37">
        <f>Kategorie!F75</f>
        <v>1957</v>
      </c>
      <c r="G54" s="32" t="str">
        <f>Kategorie!G75</f>
        <v>M50</v>
      </c>
      <c r="H54" s="32" t="str">
        <f>Kategorie!H75</f>
        <v>MC</v>
      </c>
      <c r="I54" s="34">
        <f>Kategorie!I75</f>
        <v>0.03512731481481481</v>
      </c>
      <c r="J54" s="20">
        <f>Kategorie!J75</f>
        <v>5</v>
      </c>
      <c r="K54" s="27">
        <f>Kategorie!K75</f>
        <v>0.0034779519618628528</v>
      </c>
      <c r="L54" s="27">
        <f>I54-$I$4</f>
        <v>0.00898148148148148</v>
      </c>
      <c r="M54" s="41">
        <f>ROUND((L54/K54*1000),0)</f>
        <v>2582</v>
      </c>
    </row>
    <row r="55" spans="1:13" ht="12.75">
      <c r="A55" s="39">
        <f>ROW(C52)</f>
        <v>52</v>
      </c>
      <c r="B55" s="40">
        <f>Kategorie!B31</f>
        <v>82</v>
      </c>
      <c r="C55" s="37" t="str">
        <f>Kategorie!C31</f>
        <v>Kuben</v>
      </c>
      <c r="D55" s="37" t="str">
        <f>Kategorie!D31</f>
        <v>Karel</v>
      </c>
      <c r="E55" s="37" t="str">
        <f>Kategorie!E31</f>
        <v>Znojmo</v>
      </c>
      <c r="F55" s="37">
        <f>Kategorie!F31</f>
        <v>1976</v>
      </c>
      <c r="G55" s="32" t="str">
        <f>Kategorie!G31</f>
        <v>M</v>
      </c>
      <c r="H55" s="32" t="str">
        <f>Kategorie!H31</f>
        <v>MA</v>
      </c>
      <c r="I55" s="34">
        <f>Kategorie!I31</f>
        <v>0.035486111111111114</v>
      </c>
      <c r="J55" s="20">
        <f>Kategorie!J31</f>
        <v>1</v>
      </c>
      <c r="K55" s="27">
        <f>Kategorie!K31</f>
        <v>0.003513476347634764</v>
      </c>
      <c r="L55" s="27">
        <f>I55-$I$4</f>
        <v>0.00934027777777778</v>
      </c>
      <c r="M55" s="41">
        <f>ROUND((L55/K55*1000),0)</f>
        <v>2658</v>
      </c>
    </row>
    <row r="56" spans="1:13" ht="12.75">
      <c r="A56" s="39">
        <f>ROW(C53)</f>
        <v>53</v>
      </c>
      <c r="B56" s="40">
        <f>Kategorie!B89</f>
        <v>130</v>
      </c>
      <c r="C56" s="37" t="str">
        <f>Kategorie!C89</f>
        <v>Stráník</v>
      </c>
      <c r="D56" s="37" t="str">
        <f>Kategorie!D89</f>
        <v>Aleš</v>
      </c>
      <c r="E56" s="37" t="str">
        <f>Kategorie!E89</f>
        <v>Blansko</v>
      </c>
      <c r="F56" s="37">
        <f>Kategorie!F89</f>
        <v>1950</v>
      </c>
      <c r="G56" s="32" t="str">
        <f>Kategorie!G89</f>
        <v>M60</v>
      </c>
      <c r="H56" s="32" t="str">
        <f>Kategorie!H89</f>
        <v>MD</v>
      </c>
      <c r="I56" s="34">
        <f>Kategorie!I89</f>
        <v>0.03560185185185185</v>
      </c>
      <c r="J56" s="20">
        <f>Kategorie!J89</f>
        <v>21</v>
      </c>
      <c r="K56" s="27">
        <f>Kategorie!K89</f>
        <v>0.0035249358269160247</v>
      </c>
      <c r="L56" s="27">
        <f>I56-$I$4</f>
        <v>0.009456018518518516</v>
      </c>
      <c r="M56" s="41">
        <f>ROUND((L56/K56*1000),0)</f>
        <v>2683</v>
      </c>
    </row>
    <row r="57" spans="1:13" ht="12.75">
      <c r="A57" s="39">
        <f>ROW(C54)</f>
        <v>54</v>
      </c>
      <c r="B57" s="40">
        <f>Kategorie!B76</f>
        <v>132</v>
      </c>
      <c r="C57" s="37" t="str">
        <f>Kategorie!C76</f>
        <v>Šmatera</v>
      </c>
      <c r="D57" s="37" t="str">
        <f>Kategorie!D76</f>
        <v>Petr</v>
      </c>
      <c r="E57" s="37" t="str">
        <f>Kategorie!E76</f>
        <v>Kunštát</v>
      </c>
      <c r="F57" s="37">
        <f>Kategorie!F76</f>
        <v>1961</v>
      </c>
      <c r="G57" s="32" t="str">
        <f>Kategorie!G76</f>
        <v>M50</v>
      </c>
      <c r="H57" s="32" t="str">
        <f>Kategorie!H76</f>
        <v>MC</v>
      </c>
      <c r="I57" s="34">
        <f>Kategorie!I76</f>
        <v>0.03585648148148148</v>
      </c>
      <c r="J57" s="20">
        <f>Kategorie!J76</f>
        <v>4</v>
      </c>
      <c r="K57" s="27">
        <f>Kategorie!K76</f>
        <v>0.0035501466813348003</v>
      </c>
      <c r="L57" s="27">
        <f>I57-$I$4</f>
        <v>0.009710648148148149</v>
      </c>
      <c r="M57" s="41">
        <f>ROUND((L57/K57*1000),0)</f>
        <v>2735</v>
      </c>
    </row>
    <row r="58" spans="1:13" ht="12.75">
      <c r="A58" s="39">
        <f>ROW(C55)</f>
        <v>55</v>
      </c>
      <c r="B58" s="40">
        <f>Kategorie!B77</f>
        <v>137</v>
      </c>
      <c r="C58" s="37" t="str">
        <f>Kategorie!C77</f>
        <v>Antos</v>
      </c>
      <c r="D58" s="37" t="str">
        <f>Kategorie!D77</f>
        <v>Helmut</v>
      </c>
      <c r="E58" s="37" t="str">
        <f>Kategorie!E77</f>
        <v>LAC Harlekin</v>
      </c>
      <c r="F58" s="37">
        <f>Kategorie!F77</f>
        <v>1962</v>
      </c>
      <c r="G58" s="32" t="str">
        <f>Kategorie!G77</f>
        <v>M50</v>
      </c>
      <c r="H58" s="32" t="str">
        <f>Kategorie!H77</f>
        <v>MC</v>
      </c>
      <c r="I58" s="34">
        <f>Kategorie!I77</f>
        <v>0.03605324074074074</v>
      </c>
      <c r="J58" s="20">
        <f>Kategorie!J77</f>
        <v>3</v>
      </c>
      <c r="K58" s="27">
        <f>Kategorie!K77</f>
        <v>0.003569627796112945</v>
      </c>
      <c r="L58" s="27">
        <f>I58-$I$4</f>
        <v>0.009907407407407406</v>
      </c>
      <c r="M58" s="41">
        <f>ROUND((L58/K58*1000),0)</f>
        <v>2775</v>
      </c>
    </row>
    <row r="59" spans="1:13" ht="12.75">
      <c r="A59" s="39">
        <f>ROW(C56)</f>
        <v>56</v>
      </c>
      <c r="B59" s="40">
        <f>Kategorie!B51</f>
        <v>124</v>
      </c>
      <c r="C59" s="37" t="str">
        <f>Kategorie!C51</f>
        <v>Svoboda</v>
      </c>
      <c r="D59" s="37" t="str">
        <f>Kategorie!D51</f>
        <v>Marek</v>
      </c>
      <c r="E59" s="37" t="str">
        <f>Kategorie!E51</f>
        <v>nezařazen</v>
      </c>
      <c r="F59" s="37">
        <f>Kategorie!F51</f>
        <v>1971</v>
      </c>
      <c r="G59" s="32" t="str">
        <f>Kategorie!G51</f>
        <v>M40</v>
      </c>
      <c r="H59" s="32" t="str">
        <f>Kategorie!H51</f>
        <v>MB</v>
      </c>
      <c r="I59" s="34">
        <f>Kategorie!I51</f>
        <v>0.03611111111111111</v>
      </c>
      <c r="J59" s="20">
        <f>Kategorie!J51</f>
        <v>11</v>
      </c>
      <c r="K59" s="27">
        <f>Kategorie!K51</f>
        <v>0.003575357535753575</v>
      </c>
      <c r="L59" s="27">
        <f>I59-$I$4</f>
        <v>0.009965277777777774</v>
      </c>
      <c r="M59" s="41">
        <f>ROUND((L59/K59*1000),0)</f>
        <v>2787</v>
      </c>
    </row>
    <row r="60" spans="1:13" ht="12.75">
      <c r="A60" s="39">
        <f>ROW(C57)</f>
        <v>57</v>
      </c>
      <c r="B60" s="40">
        <f>Kategorie!B32</f>
        <v>20</v>
      </c>
      <c r="C60" s="37" t="str">
        <f>Kategorie!C32</f>
        <v>Odvářka</v>
      </c>
      <c r="D60" s="37" t="str">
        <f>Kategorie!D32</f>
        <v>Martin</v>
      </c>
      <c r="E60" s="37" t="str">
        <f>Kategorie!E32</f>
        <v>LS Brno</v>
      </c>
      <c r="F60" s="37">
        <f>Kategorie!F32</f>
        <v>1990</v>
      </c>
      <c r="G60" s="32" t="str">
        <f>Kategorie!G32</f>
        <v>M</v>
      </c>
      <c r="H60" s="32" t="str">
        <f>Kategorie!H32</f>
        <v>MA</v>
      </c>
      <c r="I60" s="34">
        <f>Kategorie!I32</f>
        <v>0.036145833333333335</v>
      </c>
      <c r="J60" s="20">
        <f>Kategorie!J32</f>
        <v>1</v>
      </c>
      <c r="K60" s="27">
        <f>Kategorie!K32</f>
        <v>0.003578795379537954</v>
      </c>
      <c r="L60" s="27">
        <f>I60-$I$4</f>
        <v>0.010000000000000002</v>
      </c>
      <c r="M60" s="41">
        <f>ROUND((L60/K60*1000),0)</f>
        <v>2794</v>
      </c>
    </row>
    <row r="61" spans="1:13" ht="12.75">
      <c r="A61" s="39">
        <f>ROW(C58)</f>
        <v>58</v>
      </c>
      <c r="B61" s="40">
        <f>Kategorie!B33</f>
        <v>143</v>
      </c>
      <c r="C61" s="37" t="str">
        <f>Kategorie!C33</f>
        <v>Škoda</v>
      </c>
      <c r="D61" s="37" t="str">
        <f>Kategorie!D33</f>
        <v>Franz</v>
      </c>
      <c r="E61" s="37" t="str">
        <f>Kategorie!E33</f>
        <v>LAC Harlekin</v>
      </c>
      <c r="F61" s="37">
        <f>Kategorie!F33</f>
        <v>1976</v>
      </c>
      <c r="G61" s="32" t="str">
        <f>Kategorie!G33</f>
        <v>M</v>
      </c>
      <c r="H61" s="32" t="str">
        <f>Kategorie!H33</f>
        <v>MA</v>
      </c>
      <c r="I61" s="34">
        <f>Kategorie!I33</f>
        <v>0.036319444444444446</v>
      </c>
      <c r="J61" s="20">
        <f>Kategorie!J33</f>
        <v>1</v>
      </c>
      <c r="K61" s="27">
        <f>Kategorie!K33</f>
        <v>0.0035959845984598463</v>
      </c>
      <c r="L61" s="27">
        <f>I61-$I$4</f>
        <v>0.010173611111111112</v>
      </c>
      <c r="M61" s="41">
        <f>ROUND((L61/K61*1000),0)</f>
        <v>2829</v>
      </c>
    </row>
    <row r="62" spans="1:13" ht="12.75">
      <c r="A62" s="39">
        <f>ROW(C59)</f>
        <v>59</v>
      </c>
      <c r="B62" s="40">
        <f>Kategorie!B34</f>
        <v>142</v>
      </c>
      <c r="C62" s="37" t="str">
        <f>Kategorie!C34</f>
        <v>Svoboda</v>
      </c>
      <c r="D62" s="37" t="str">
        <f>Kategorie!D34</f>
        <v>Ivo</v>
      </c>
      <c r="E62" s="37" t="str">
        <f>Kategorie!E34</f>
        <v>Znojmo</v>
      </c>
      <c r="F62" s="37">
        <f>Kategorie!F34</f>
        <v>1978</v>
      </c>
      <c r="G62" s="32" t="str">
        <f>Kategorie!G34</f>
        <v>M</v>
      </c>
      <c r="H62" s="32" t="str">
        <f>Kategorie!H34</f>
        <v>MA</v>
      </c>
      <c r="I62" s="34">
        <f>Kategorie!I34</f>
        <v>0.03640046296296296</v>
      </c>
      <c r="J62" s="20">
        <f>Kategorie!J34</f>
        <v>1</v>
      </c>
      <c r="K62" s="27">
        <f>Kategorie!K34</f>
        <v>0.003604006233956729</v>
      </c>
      <c r="L62" s="27">
        <f>I62-$I$4</f>
        <v>0.010254629629629627</v>
      </c>
      <c r="M62" s="41">
        <f>ROUND((L62/K62*1000),0)</f>
        <v>2845</v>
      </c>
    </row>
    <row r="63" spans="1:13" ht="12.75">
      <c r="A63" s="39">
        <f>ROW(C60)</f>
        <v>60</v>
      </c>
      <c r="B63" s="40">
        <f>Kategorie!B96</f>
        <v>76</v>
      </c>
      <c r="C63" s="37" t="str">
        <f>Kategorie!C96</f>
        <v>Chlupová</v>
      </c>
      <c r="D63" s="37" t="str">
        <f>Kategorie!D96</f>
        <v>Tereza</v>
      </c>
      <c r="E63" s="37" t="str">
        <f>Kategorie!E96</f>
        <v>SKST Kamenice</v>
      </c>
      <c r="F63" s="37">
        <f>Kategorie!F96</f>
        <v>1991</v>
      </c>
      <c r="G63" s="32" t="str">
        <f>Kategorie!G96</f>
        <v> </v>
      </c>
      <c r="H63" s="32" t="str">
        <f>Kategorie!H96</f>
        <v> </v>
      </c>
      <c r="I63" s="34">
        <f>Kategorie!I96</f>
        <v>0.036689814814814814</v>
      </c>
      <c r="J63" s="20" t="str">
        <f>Kategorie!J96</f>
        <v> </v>
      </c>
      <c r="K63" s="27">
        <f>Kategorie!K96</f>
        <v>0.0036326549321598826</v>
      </c>
      <c r="L63" s="27">
        <f>I63-$I$93</f>
        <v>0.01702546296296296</v>
      </c>
      <c r="M63" s="41">
        <f>ROUND((L63/K63*1000),0)</f>
        <v>4687</v>
      </c>
    </row>
    <row r="64" spans="1:13" ht="12.75">
      <c r="A64" s="39">
        <f>ROW(C61)</f>
        <v>61</v>
      </c>
      <c r="B64" s="40">
        <f>Kategorie!B35</f>
        <v>126</v>
      </c>
      <c r="C64" s="37" t="str">
        <f>Kategorie!C35</f>
        <v>Sobotka</v>
      </c>
      <c r="D64" s="37" t="str">
        <f>Kategorie!D35</f>
        <v>Jan</v>
      </c>
      <c r="E64" s="37" t="str">
        <f>Kategorie!E35</f>
        <v>Nové Město</v>
      </c>
      <c r="F64" s="37">
        <f>Kategorie!F35</f>
        <v>1975</v>
      </c>
      <c r="G64" s="32" t="str">
        <f>Kategorie!G35</f>
        <v>M</v>
      </c>
      <c r="H64" s="32" t="str">
        <f>Kategorie!H35</f>
        <v>MA</v>
      </c>
      <c r="I64" s="34">
        <f>Kategorie!I35</f>
        <v>0.03678240740740741</v>
      </c>
      <c r="J64" s="20">
        <f>Kategorie!J35</f>
        <v>1</v>
      </c>
      <c r="K64" s="27">
        <f>Kategorie!K35</f>
        <v>0.0036418225155848923</v>
      </c>
      <c r="L64" s="27">
        <f>I64-$I$4</f>
        <v>0.010636574074074076</v>
      </c>
      <c r="M64" s="41">
        <f>ROUND((L64/K64*1000),0)</f>
        <v>2921</v>
      </c>
    </row>
    <row r="65" spans="1:13" ht="12.75">
      <c r="A65" s="39">
        <f>ROW(C62)</f>
        <v>62</v>
      </c>
      <c r="B65" s="40">
        <f>Kategorie!B90</f>
        <v>79</v>
      </c>
      <c r="C65" s="37" t="str">
        <f>Kategorie!C90</f>
        <v>Hanák</v>
      </c>
      <c r="D65" s="37" t="str">
        <f>Kategorie!D90</f>
        <v>Albín</v>
      </c>
      <c r="E65" s="37" t="str">
        <f>Kategorie!E90</f>
        <v>Brno</v>
      </c>
      <c r="F65" s="37">
        <f>Kategorie!F90</f>
        <v>1951</v>
      </c>
      <c r="G65" s="32" t="str">
        <f>Kategorie!G90</f>
        <v>M60</v>
      </c>
      <c r="H65" s="32" t="str">
        <f>Kategorie!H90</f>
        <v>MD</v>
      </c>
      <c r="I65" s="34">
        <f>Kategorie!I90</f>
        <v>0.036898148148148145</v>
      </c>
      <c r="J65" s="20">
        <f>Kategorie!J90</f>
        <v>18</v>
      </c>
      <c r="K65" s="27">
        <f>Kategorie!K90</f>
        <v>0.003653281994866153</v>
      </c>
      <c r="L65" s="27">
        <f>I65-$I$4</f>
        <v>0.010752314814814812</v>
      </c>
      <c r="M65" s="41">
        <f>ROUND((L65/K65*1000),0)</f>
        <v>2943</v>
      </c>
    </row>
    <row r="66" spans="1:13" ht="12.75">
      <c r="A66" s="39">
        <f>ROW(C63)</f>
        <v>63</v>
      </c>
      <c r="B66" s="40">
        <f>Kategorie!B91</f>
        <v>114</v>
      </c>
      <c r="C66" s="37" t="str">
        <f>Kategorie!C91</f>
        <v>Pelzer</v>
      </c>
      <c r="D66" s="37" t="str">
        <f>Kategorie!D91</f>
        <v>Lorenz</v>
      </c>
      <c r="E66" s="37" t="str">
        <f>Kategorie!E91</f>
        <v>LAC Harlekin</v>
      </c>
      <c r="F66" s="37">
        <f>Kategorie!F91</f>
        <v>1951</v>
      </c>
      <c r="G66" s="32" t="str">
        <f>Kategorie!G91</f>
        <v>M60</v>
      </c>
      <c r="H66" s="32" t="str">
        <f>Kategorie!H91</f>
        <v>MD</v>
      </c>
      <c r="I66" s="34">
        <f>Kategorie!I91</f>
        <v>0.03726851851851852</v>
      </c>
      <c r="J66" s="20">
        <f>Kategorie!J91</f>
        <v>16</v>
      </c>
      <c r="K66" s="27">
        <f>Kategorie!K91</f>
        <v>0.00368995232856619</v>
      </c>
      <c r="L66" s="27">
        <f>I66-$I$4</f>
        <v>0.011122685185185187</v>
      </c>
      <c r="M66" s="41">
        <f>ROUND((L66/K66*1000),0)</f>
        <v>3014</v>
      </c>
    </row>
    <row r="67" spans="1:13" ht="12.75">
      <c r="A67" s="39">
        <f>ROW(C64)</f>
        <v>64</v>
      </c>
      <c r="B67" s="40">
        <f>Kategorie!B52</f>
        <v>156</v>
      </c>
      <c r="C67" s="37" t="str">
        <f>Kategorie!C52</f>
        <v>Sobotka</v>
      </c>
      <c r="D67" s="37" t="str">
        <f>Kategorie!D52</f>
        <v>Josef</v>
      </c>
      <c r="E67" s="37" t="str">
        <f>Kategorie!E52</f>
        <v>Mor.N.Ves</v>
      </c>
      <c r="F67" s="37">
        <f>Kategorie!F52</f>
        <v>1964</v>
      </c>
      <c r="G67" s="32" t="str">
        <f>Kategorie!G52</f>
        <v>M40</v>
      </c>
      <c r="H67" s="32" t="str">
        <f>Kategorie!H52</f>
        <v>MB</v>
      </c>
      <c r="I67" s="34">
        <f>Kategorie!I52</f>
        <v>0.03778935185185185</v>
      </c>
      <c r="J67" s="20">
        <f>Kategorie!J52</f>
        <v>10</v>
      </c>
      <c r="K67" s="27">
        <f>Kategorie!K52</f>
        <v>0.0037415199853318665</v>
      </c>
      <c r="L67" s="27">
        <f>I67-$I$4</f>
        <v>0.011643518518518518</v>
      </c>
      <c r="M67" s="41">
        <f>ROUND((L67/K67*1000),0)</f>
        <v>3112</v>
      </c>
    </row>
    <row r="68" spans="1:13" ht="12.75">
      <c r="A68" s="39">
        <f>ROW(C65)</f>
        <v>65</v>
      </c>
      <c r="B68" s="40">
        <f>Kategorie!B78</f>
        <v>95</v>
      </c>
      <c r="C68" s="37" t="str">
        <f>Kategorie!C78</f>
        <v>Zezula</v>
      </c>
      <c r="D68" s="37" t="str">
        <f>Kategorie!D78</f>
        <v>Luděk</v>
      </c>
      <c r="E68" s="37" t="str">
        <f>Kategorie!E78</f>
        <v>Brno</v>
      </c>
      <c r="F68" s="37">
        <f>Kategorie!F78</f>
        <v>1962</v>
      </c>
      <c r="G68" s="32" t="str">
        <f>Kategorie!G78</f>
        <v>M50</v>
      </c>
      <c r="H68" s="32" t="str">
        <f>Kategorie!H78</f>
        <v>MC</v>
      </c>
      <c r="I68" s="34">
        <f>Kategorie!I78</f>
        <v>0.03791666666666667</v>
      </c>
      <c r="J68" s="20">
        <f>Kategorie!J78</f>
        <v>2</v>
      </c>
      <c r="K68" s="27">
        <f>Kategorie!K78</f>
        <v>0.0037541254125412543</v>
      </c>
      <c r="L68" s="27">
        <f>I68-$I$4</f>
        <v>0.011770833333333335</v>
      </c>
      <c r="M68" s="41">
        <f>ROUND((L68/K68*1000),0)</f>
        <v>3135</v>
      </c>
    </row>
    <row r="69" spans="1:13" ht="12.75">
      <c r="A69" s="39">
        <f>ROW(C66)</f>
        <v>66</v>
      </c>
      <c r="B69" s="40">
        <f>Kategorie!B79</f>
        <v>51</v>
      </c>
      <c r="C69" s="37" t="str">
        <f>Kategorie!C79</f>
        <v>Volavý</v>
      </c>
      <c r="D69" s="37" t="str">
        <f>Kategorie!D79</f>
        <v>Vladimír</v>
      </c>
      <c r="E69" s="37" t="str">
        <f>Kategorie!E79</f>
        <v>Barnex sportBrno</v>
      </c>
      <c r="F69" s="37">
        <f>Kategorie!F79</f>
        <v>1955</v>
      </c>
      <c r="G69" s="32" t="str">
        <f>Kategorie!G79</f>
        <v>M50</v>
      </c>
      <c r="H69" s="32" t="str">
        <f>Kategorie!H79</f>
        <v>MC</v>
      </c>
      <c r="I69" s="34">
        <f>Kategorie!I79</f>
        <v>0.03826388888888889</v>
      </c>
      <c r="J69" s="20">
        <f>Kategorie!J79</f>
        <v>1</v>
      </c>
      <c r="K69" s="27">
        <f>Kategorie!K79</f>
        <v>0.003788503850385039</v>
      </c>
      <c r="L69" s="27">
        <f>I69-$I$4</f>
        <v>0.012118055555555556</v>
      </c>
      <c r="M69" s="41">
        <f>ROUND((L69/K69*1000),0)</f>
        <v>3199</v>
      </c>
    </row>
    <row r="70" spans="1:13" ht="12.75">
      <c r="A70" s="39">
        <f>ROW(C67)</f>
        <v>67</v>
      </c>
      <c r="B70" s="40">
        <f>Kategorie!B80</f>
        <v>86</v>
      </c>
      <c r="C70" s="37" t="str">
        <f>Kategorie!C80</f>
        <v>Lach</v>
      </c>
      <c r="D70" s="37" t="str">
        <f>Kategorie!D80</f>
        <v>Thomas</v>
      </c>
      <c r="E70" s="37" t="str">
        <f>Kategorie!E80</f>
        <v>Vienna</v>
      </c>
      <c r="F70" s="37">
        <f>Kategorie!F80</f>
        <v>1957</v>
      </c>
      <c r="G70" s="32" t="str">
        <f>Kategorie!G80</f>
        <v>M50</v>
      </c>
      <c r="H70" s="32" t="str">
        <f>Kategorie!H80</f>
        <v>MC</v>
      </c>
      <c r="I70" s="34">
        <f>Kategorie!I80</f>
        <v>0.03854166666666667</v>
      </c>
      <c r="J70" s="20">
        <f>Kategorie!J80</f>
        <v>1</v>
      </c>
      <c r="K70" s="27">
        <f>Kategorie!K80</f>
        <v>0.003816006600660066</v>
      </c>
      <c r="L70" s="27">
        <f>I70-$I$4</f>
        <v>0.012395833333333335</v>
      </c>
      <c r="M70" s="41">
        <f>ROUND((L70/K70*1000),0)</f>
        <v>3248</v>
      </c>
    </row>
    <row r="71" spans="1:13" ht="12.75">
      <c r="A71" s="39">
        <f>ROW(C68)</f>
        <v>68</v>
      </c>
      <c r="B71" s="40">
        <f>Kategorie!B7</f>
        <v>118</v>
      </c>
      <c r="C71" s="37" t="str">
        <f>Kategorie!C7</f>
        <v>Vávra</v>
      </c>
      <c r="D71" s="37" t="str">
        <f>Kategorie!D7</f>
        <v>Petr</v>
      </c>
      <c r="E71" s="37" t="str">
        <f>Kategorie!E7</f>
        <v>ŠAK Židlochovice</v>
      </c>
      <c r="F71" s="37">
        <f>Kategorie!F7</f>
        <v>2000</v>
      </c>
      <c r="G71" s="32" t="str">
        <f>Kategorie!G7</f>
        <v>J</v>
      </c>
      <c r="H71" s="32" t="str">
        <f>Kategorie!H7</f>
        <v>MA</v>
      </c>
      <c r="I71" s="34">
        <f>Kategorie!I7</f>
        <v>0.038564814814814816</v>
      </c>
      <c r="J71" s="20">
        <f>Kategorie!J7</f>
        <v>1</v>
      </c>
      <c r="K71" s="27">
        <f>Kategorie!K7</f>
        <v>0.0038182984965163184</v>
      </c>
      <c r="L71" s="27">
        <f>I71-$I$4</f>
        <v>0.012418981481481482</v>
      </c>
      <c r="M71" s="41">
        <f>ROUND((L71/K71*1000),0)</f>
        <v>3252</v>
      </c>
    </row>
    <row r="72" spans="1:13" ht="12.75">
      <c r="A72" s="39">
        <f>ROW(C69)</f>
        <v>69</v>
      </c>
      <c r="B72" s="40">
        <f>Kategorie!B36</f>
        <v>112</v>
      </c>
      <c r="C72" s="37" t="str">
        <f>Kategorie!C36</f>
        <v>Lenhart</v>
      </c>
      <c r="D72" s="37" t="str">
        <f>Kategorie!D36</f>
        <v>Vít</v>
      </c>
      <c r="E72" s="37" t="str">
        <f>Kategorie!E36</f>
        <v>TJ Liga 100</v>
      </c>
      <c r="F72" s="37">
        <f>Kategorie!F36</f>
        <v>1982</v>
      </c>
      <c r="G72" s="32" t="str">
        <f>Kategorie!G36</f>
        <v>M</v>
      </c>
      <c r="H72" s="32" t="str">
        <f>Kategorie!H36</f>
        <v>MA</v>
      </c>
      <c r="I72" s="34">
        <f>Kategorie!I36</f>
        <v>0.038599537037037036</v>
      </c>
      <c r="J72" s="20">
        <f>Kategorie!J36</f>
        <v>1</v>
      </c>
      <c r="K72" s="27">
        <f>Kategorie!K36</f>
        <v>0.003821736340300697</v>
      </c>
      <c r="L72" s="27">
        <f>I72-$I$4</f>
        <v>0.012453703703703703</v>
      </c>
      <c r="M72" s="41">
        <f>ROUND((L72/K72*1000),0)</f>
        <v>3259</v>
      </c>
    </row>
    <row r="73" spans="1:13" ht="12.75">
      <c r="A73" s="39">
        <f>ROW(C70)</f>
        <v>70</v>
      </c>
      <c r="B73" s="40">
        <f>Kategorie!B53</f>
        <v>148</v>
      </c>
      <c r="C73" s="37" t="str">
        <f>Kategorie!C53</f>
        <v>Matula</v>
      </c>
      <c r="D73" s="37" t="str">
        <f>Kategorie!D53</f>
        <v>Jaroslav</v>
      </c>
      <c r="E73" s="37" t="str">
        <f>Kategorie!E53</f>
        <v>Zetor Brno</v>
      </c>
      <c r="F73" s="37">
        <f>Kategorie!F53</f>
        <v>1970</v>
      </c>
      <c r="G73" s="32" t="str">
        <f>Kategorie!G53</f>
        <v>M40</v>
      </c>
      <c r="H73" s="32" t="str">
        <f>Kategorie!H53</f>
        <v>MB</v>
      </c>
      <c r="I73" s="34">
        <f>Kategorie!I53</f>
        <v>0.038622685185185184</v>
      </c>
      <c r="J73" s="20">
        <f>Kategorie!J53</f>
        <v>9</v>
      </c>
      <c r="K73" s="27">
        <f>Kategorie!K53</f>
        <v>0.003824028236156949</v>
      </c>
      <c r="L73" s="27">
        <f>I73-$I$4</f>
        <v>0.01247685185185185</v>
      </c>
      <c r="M73" s="41">
        <f>ROUND((L73/K73*1000),0)</f>
        <v>3263</v>
      </c>
    </row>
    <row r="74" spans="1:13" ht="12.75">
      <c r="A74" s="39">
        <f>ROW(C71)</f>
        <v>71</v>
      </c>
      <c r="B74" s="40">
        <f>Kategorie!B54</f>
        <v>115</v>
      </c>
      <c r="C74" s="37" t="str">
        <f>Kategorie!C54</f>
        <v>Martin</v>
      </c>
      <c r="D74" s="37" t="str">
        <f>Kategorie!D54</f>
        <v>Christian</v>
      </c>
      <c r="E74" s="37" t="str">
        <f>Kategorie!E54</f>
        <v>LAC Harlekin</v>
      </c>
      <c r="F74" s="37">
        <f>Kategorie!F54</f>
        <v>1963</v>
      </c>
      <c r="G74" s="32" t="str">
        <f>Kategorie!G54</f>
        <v>M40</v>
      </c>
      <c r="H74" s="32" t="str">
        <f>Kategorie!H54</f>
        <v>MB</v>
      </c>
      <c r="I74" s="34">
        <f>Kategorie!I54</f>
        <v>0.039282407407407405</v>
      </c>
      <c r="J74" s="20">
        <f>Kategorie!J54</f>
        <v>8</v>
      </c>
      <c r="K74" s="27">
        <f>Kategorie!K54</f>
        <v>0.0038893472680601392</v>
      </c>
      <c r="L74" s="27">
        <f>I74-$I$4</f>
        <v>0.013136574074074071</v>
      </c>
      <c r="M74" s="41">
        <f>ROUND((L74/K74*1000),0)</f>
        <v>3378</v>
      </c>
    </row>
    <row r="75" spans="1:13" ht="12.75">
      <c r="A75" s="39">
        <f>ROW(C72)</f>
        <v>72</v>
      </c>
      <c r="B75" s="40">
        <f>Kategorie!B81</f>
        <v>35</v>
      </c>
      <c r="C75" s="37" t="str">
        <f>Kategorie!C81</f>
        <v>Orth</v>
      </c>
      <c r="D75" s="37" t="str">
        <f>Kategorie!D81</f>
        <v>Milan</v>
      </c>
      <c r="E75" s="37" t="str">
        <f>Kategorie!E81</f>
        <v>Iris Pub Břeclav</v>
      </c>
      <c r="F75" s="37">
        <f>Kategorie!F81</f>
        <v>1961</v>
      </c>
      <c r="G75" s="32" t="str">
        <f>Kategorie!G81</f>
        <v>M50</v>
      </c>
      <c r="H75" s="32" t="str">
        <f>Kategorie!H81</f>
        <v>MC</v>
      </c>
      <c r="I75" s="34">
        <f>Kategorie!I81</f>
        <v>0.039375</v>
      </c>
      <c r="J75" s="20">
        <f>Kategorie!J81</f>
        <v>1</v>
      </c>
      <c r="K75" s="27">
        <f>Kategorie!K81</f>
        <v>0.0038985148514851485</v>
      </c>
      <c r="L75" s="27">
        <f>I75-$I$4</f>
        <v>0.013229166666666667</v>
      </c>
      <c r="M75" s="41">
        <f>ROUND((L75/K75*1000),0)</f>
        <v>3393</v>
      </c>
    </row>
    <row r="76" spans="1:13" ht="12.75">
      <c r="A76" s="39">
        <f>ROW(C73)</f>
        <v>73</v>
      </c>
      <c r="B76" s="40">
        <f>Kategorie!B55</f>
        <v>117</v>
      </c>
      <c r="C76" s="37" t="str">
        <f>Kategorie!C55</f>
        <v>Vávra</v>
      </c>
      <c r="D76" s="37" t="str">
        <f>Kategorie!D55</f>
        <v>Václav</v>
      </c>
      <c r="E76" s="37" t="str">
        <f>Kategorie!E55</f>
        <v>nezařazen</v>
      </c>
      <c r="F76" s="37">
        <f>Kategorie!F55</f>
        <v>1971</v>
      </c>
      <c r="G76" s="32" t="str">
        <f>Kategorie!G55</f>
        <v>M40</v>
      </c>
      <c r="H76" s="32" t="str">
        <f>Kategorie!H55</f>
        <v>MB</v>
      </c>
      <c r="I76" s="34">
        <f>Kategorie!I55</f>
        <v>0.04002314814814815</v>
      </c>
      <c r="J76" s="20">
        <f>Kategorie!J55</f>
        <v>7</v>
      </c>
      <c r="K76" s="27">
        <f>Kategorie!K55</f>
        <v>0.003962687935460213</v>
      </c>
      <c r="L76" s="27">
        <f>I76-$I$4</f>
        <v>0.013877314814814815</v>
      </c>
      <c r="M76" s="41">
        <f>ROUND((L76/K76*1000),0)</f>
        <v>3502</v>
      </c>
    </row>
    <row r="77" spans="1:13" ht="12.75">
      <c r="A77" s="39">
        <f>ROW(C74)</f>
        <v>74</v>
      </c>
      <c r="B77" s="40">
        <f>Kategorie!B37</f>
        <v>12</v>
      </c>
      <c r="C77" s="37" t="str">
        <f>Kategorie!C37</f>
        <v>Kutina</v>
      </c>
      <c r="D77" s="37" t="str">
        <f>Kategorie!D37</f>
        <v>Josef</v>
      </c>
      <c r="E77" s="37" t="str">
        <f>Kategorie!E37</f>
        <v>CKK Znojmo</v>
      </c>
      <c r="F77" s="37">
        <f>Kategorie!F37</f>
        <v>1986</v>
      </c>
      <c r="G77" s="32" t="str">
        <f>Kategorie!G37</f>
        <v>M</v>
      </c>
      <c r="H77" s="32" t="str">
        <f>Kategorie!H37</f>
        <v>MA</v>
      </c>
      <c r="I77" s="34">
        <f>Kategorie!I37</f>
        <v>0.040046296296296295</v>
      </c>
      <c r="J77" s="20">
        <f>Kategorie!J37</f>
        <v>1</v>
      </c>
      <c r="K77" s="27">
        <f>Kategorie!K37</f>
        <v>0.003964979831316465</v>
      </c>
      <c r="L77" s="27">
        <f>I77-$I$4</f>
        <v>0.013900462962962962</v>
      </c>
      <c r="M77" s="41">
        <f>ROUND((L77/K77*1000),0)</f>
        <v>3506</v>
      </c>
    </row>
    <row r="78" spans="1:13" ht="12.75">
      <c r="A78" s="39">
        <f>ROW(C75)</f>
        <v>75</v>
      </c>
      <c r="B78" s="40">
        <f>Kategorie!B38</f>
        <v>134</v>
      </c>
      <c r="C78" s="37" t="str">
        <f>Kategorie!C38</f>
        <v>Sládek</v>
      </c>
      <c r="D78" s="37" t="str">
        <f>Kategorie!D38</f>
        <v>Jaroslav</v>
      </c>
      <c r="E78" s="37" t="str">
        <f>Kategorie!E38</f>
        <v>TJ Dynamo</v>
      </c>
      <c r="F78" s="37">
        <f>Kategorie!F38</f>
        <v>1980</v>
      </c>
      <c r="G78" s="32" t="str">
        <f>Kategorie!G38</f>
        <v>M</v>
      </c>
      <c r="H78" s="32" t="str">
        <f>Kategorie!H38</f>
        <v>MA</v>
      </c>
      <c r="I78" s="34">
        <f>Kategorie!I38</f>
        <v>0.04020833333333333</v>
      </c>
      <c r="J78" s="20">
        <f>Kategorie!J38</f>
        <v>1</v>
      </c>
      <c r="K78" s="27">
        <f>Kategorie!K38</f>
        <v>0.003981023102310231</v>
      </c>
      <c r="L78" s="27">
        <f>I78-$I$4</f>
        <v>0.014062499999999999</v>
      </c>
      <c r="M78" s="41">
        <f>ROUND((L78/K78*1000),0)</f>
        <v>3532</v>
      </c>
    </row>
    <row r="79" spans="1:13" ht="12.75">
      <c r="A79" s="39">
        <f>ROW(C76)</f>
        <v>76</v>
      </c>
      <c r="B79" s="40">
        <f>Kategorie!B82</f>
        <v>110</v>
      </c>
      <c r="C79" s="37" t="str">
        <f>Kategorie!C82</f>
        <v>Pudelka</v>
      </c>
      <c r="D79" s="37" t="str">
        <f>Kategorie!D82</f>
        <v>Jaroslav</v>
      </c>
      <c r="E79" s="37" t="str">
        <f>Kategorie!E82</f>
        <v>nezařazen</v>
      </c>
      <c r="F79" s="37">
        <f>Kategorie!F82</f>
        <v>1953</v>
      </c>
      <c r="G79" s="32" t="str">
        <f>Kategorie!G82</f>
        <v>M50</v>
      </c>
      <c r="H79" s="32" t="str">
        <f>Kategorie!H82</f>
        <v>MC</v>
      </c>
      <c r="I79" s="34">
        <f>Kategorie!I82</f>
        <v>0.04100694444444444</v>
      </c>
      <c r="J79" s="20">
        <f>Kategorie!J82</f>
        <v>1</v>
      </c>
      <c r="K79" s="27">
        <f>Kategorie!K82</f>
        <v>0.004060093509350935</v>
      </c>
      <c r="L79" s="27">
        <f>I79-$I$4</f>
        <v>0.01486111111111111</v>
      </c>
      <c r="M79" s="41">
        <f>ROUND((L79/K79*1000),0)</f>
        <v>3660</v>
      </c>
    </row>
    <row r="80" spans="1:13" ht="12.75">
      <c r="A80" s="39">
        <f>ROW(C77)</f>
        <v>77</v>
      </c>
      <c r="B80" s="40">
        <f>Kategorie!B92</f>
        <v>52</v>
      </c>
      <c r="C80" s="37" t="str">
        <f>Kategorie!C92</f>
        <v>Kubíček</v>
      </c>
      <c r="D80" s="37" t="str">
        <f>Kategorie!D92</f>
        <v>František</v>
      </c>
      <c r="E80" s="37" t="str">
        <f>Kategorie!E92</f>
        <v>Relax Depo</v>
      </c>
      <c r="F80" s="37">
        <f>Kategorie!F92</f>
        <v>1946</v>
      </c>
      <c r="G80" s="32" t="str">
        <f>Kategorie!G92</f>
        <v>M60</v>
      </c>
      <c r="H80" s="32" t="str">
        <f>Kategorie!H92</f>
        <v>MD</v>
      </c>
      <c r="I80" s="34">
        <f>Kategorie!I92</f>
        <v>0.04100694444444444</v>
      </c>
      <c r="J80" s="20">
        <f>Kategorie!J92</f>
        <v>15</v>
      </c>
      <c r="K80" s="27">
        <f>Kategorie!K92</f>
        <v>0.004060093509350935</v>
      </c>
      <c r="L80" s="27">
        <f>I80-$I$4</f>
        <v>0.01486111111111111</v>
      </c>
      <c r="M80" s="41">
        <f>ROUND((L80/K80*1000),0)</f>
        <v>3660</v>
      </c>
    </row>
    <row r="81" spans="1:13" ht="12.75">
      <c r="A81" s="39">
        <f>ROW(C78)</f>
        <v>78</v>
      </c>
      <c r="B81" s="40">
        <f>Kategorie!B97</f>
        <v>154</v>
      </c>
      <c r="C81" s="37" t="str">
        <f>Kategorie!C97</f>
        <v>Smolíková</v>
      </c>
      <c r="D81" s="37" t="str">
        <f>Kategorie!D97</f>
        <v>Jarmila</v>
      </c>
      <c r="E81" s="37" t="str">
        <f>Kategorie!E97</f>
        <v>nezařazen</v>
      </c>
      <c r="F81" s="37">
        <f>Kategorie!F97</f>
        <v>1963</v>
      </c>
      <c r="G81" s="32" t="str">
        <f>Kategorie!G97</f>
        <v> </v>
      </c>
      <c r="H81" s="32" t="str">
        <f>Kategorie!H97</f>
        <v> </v>
      </c>
      <c r="I81" s="34">
        <f>Kategorie!I97</f>
        <v>0.04125</v>
      </c>
      <c r="J81" s="20" t="s">
        <v>72</v>
      </c>
      <c r="K81" s="27">
        <f>Kategorie!K97</f>
        <v>0.004084158415841584</v>
      </c>
      <c r="L81" s="27">
        <f>I81-$I$93</f>
        <v>0.02158564814814815</v>
      </c>
      <c r="M81" s="41">
        <f>ROUND((L81/K81*1000),0)</f>
        <v>5285</v>
      </c>
    </row>
    <row r="82" spans="1:13" ht="12.75">
      <c r="A82" s="39">
        <f>ROW(C79)</f>
        <v>79</v>
      </c>
      <c r="B82" s="40">
        <f>Kategorie!B39</f>
        <v>122</v>
      </c>
      <c r="C82" s="37" t="str">
        <f>Kategorie!C39</f>
        <v>Schold</v>
      </c>
      <c r="D82" s="37" t="str">
        <f>Kategorie!D39</f>
        <v>Markus</v>
      </c>
      <c r="E82" s="37" t="str">
        <f>Kategorie!E39</f>
        <v>LAC Harlekin</v>
      </c>
      <c r="F82" s="37">
        <f>Kategorie!F39</f>
        <v>1987</v>
      </c>
      <c r="G82" s="32" t="str">
        <f>Kategorie!G39</f>
        <v>M</v>
      </c>
      <c r="H82" s="32" t="str">
        <f>Kategorie!H39</f>
        <v>MA</v>
      </c>
      <c r="I82" s="34">
        <f>Kategorie!I39</f>
        <v>0.04159722222222222</v>
      </c>
      <c r="J82" s="20">
        <f>Kategorie!J39</f>
        <v>1</v>
      </c>
      <c r="K82" s="27">
        <f>Kategorie!K39</f>
        <v>0.004118536853685369</v>
      </c>
      <c r="L82" s="27">
        <f>I82-$I$4</f>
        <v>0.01545138888888889</v>
      </c>
      <c r="M82" s="41">
        <f>ROUND((L82/K82*1000),0)</f>
        <v>3752</v>
      </c>
    </row>
    <row r="83" spans="1:13" ht="12.75">
      <c r="A83" s="39">
        <f>ROW(C80)</f>
        <v>80</v>
      </c>
      <c r="B83" s="40">
        <f>Kategorie!B56</f>
        <v>123</v>
      </c>
      <c r="C83" s="37" t="str">
        <f>Kategorie!C56</f>
        <v>Kluger</v>
      </c>
      <c r="D83" s="37" t="str">
        <f>Kategorie!D56</f>
        <v>Manfred</v>
      </c>
      <c r="E83" s="37" t="str">
        <f>Kategorie!E56</f>
        <v>LAC Harlekin</v>
      </c>
      <c r="F83" s="37">
        <f>Kategorie!F56</f>
        <v>1965</v>
      </c>
      <c r="G83" s="32" t="str">
        <f>Kategorie!G56</f>
        <v>M40</v>
      </c>
      <c r="H83" s="32" t="str">
        <f>Kategorie!H56</f>
        <v>MB</v>
      </c>
      <c r="I83" s="34">
        <f>Kategorie!I56</f>
        <v>0.041712962962962966</v>
      </c>
      <c r="J83" s="20">
        <f>Kategorie!J56</f>
        <v>6</v>
      </c>
      <c r="K83" s="27">
        <f>Kategorie!K56</f>
        <v>0.00412999633296663</v>
      </c>
      <c r="L83" s="27">
        <f>I83-$I$4</f>
        <v>0.015567129629629632</v>
      </c>
      <c r="M83" s="41">
        <f>ROUND((L83/K83*1000),0)</f>
        <v>3769</v>
      </c>
    </row>
    <row r="84" spans="1:13" ht="12.75">
      <c r="A84" s="39">
        <f>ROW(C81)</f>
        <v>81</v>
      </c>
      <c r="B84" s="40">
        <f>Kategorie!B40</f>
        <v>158</v>
      </c>
      <c r="C84" s="37" t="str">
        <f>Kategorie!C40</f>
        <v>Plhal</v>
      </c>
      <c r="D84" s="37" t="str">
        <f>Kategorie!D40</f>
        <v>Jiří</v>
      </c>
      <c r="E84" s="37" t="str">
        <f>Kategorie!E40</f>
        <v>Vyškov</v>
      </c>
      <c r="F84" s="37">
        <f>Kategorie!F40</f>
        <v>1979</v>
      </c>
      <c r="G84" s="32" t="str">
        <f>Kategorie!G40</f>
        <v>M</v>
      </c>
      <c r="H84" s="32" t="str">
        <f>Kategorie!H40</f>
        <v>MA</v>
      </c>
      <c r="I84" s="34">
        <f>Kategorie!I40</f>
        <v>0.041840277777777775</v>
      </c>
      <c r="J84" s="20">
        <f>Kategorie!J40</f>
        <v>1</v>
      </c>
      <c r="K84" s="27">
        <f>Kategorie!K40</f>
        <v>0.004142601760176018</v>
      </c>
      <c r="L84" s="27">
        <f>I84-$I$4</f>
        <v>0.01569444444444444</v>
      </c>
      <c r="M84" s="41">
        <f>ROUND((L84/K84*1000),0)</f>
        <v>3789</v>
      </c>
    </row>
    <row r="85" spans="1:13" ht="12.75">
      <c r="A85" s="39">
        <f>ROW(C82)</f>
        <v>82</v>
      </c>
      <c r="B85" s="40">
        <f>Kategorie!B93</f>
        <v>129</v>
      </c>
      <c r="C85" s="37" t="str">
        <f>Kategorie!C93</f>
        <v>Kopeček</v>
      </c>
      <c r="D85" s="37" t="str">
        <f>Kategorie!D93</f>
        <v>Ivan</v>
      </c>
      <c r="E85" s="37" t="str">
        <f>Kategorie!E93</f>
        <v>MS Brno</v>
      </c>
      <c r="F85" s="37">
        <f>Kategorie!F93</f>
        <v>1949</v>
      </c>
      <c r="G85" s="32" t="str">
        <f>Kategorie!G93</f>
        <v>M60</v>
      </c>
      <c r="H85" s="32" t="str">
        <f>Kategorie!H93</f>
        <v>MD</v>
      </c>
      <c r="I85" s="34">
        <f>Kategorie!I93</f>
        <v>0.04375</v>
      </c>
      <c r="J85" s="20">
        <f>Kategorie!J93</f>
        <v>14</v>
      </c>
      <c r="K85" s="27">
        <f>Kategorie!K93</f>
        <v>0.004331683168316831</v>
      </c>
      <c r="L85" s="27">
        <f>I85-$I$4</f>
        <v>0.017604166666666664</v>
      </c>
      <c r="M85" s="41">
        <f>ROUND((L85/K85*1000),0)</f>
        <v>4064</v>
      </c>
    </row>
    <row r="86" spans="1:13" ht="12.75">
      <c r="A86" s="39">
        <f>ROW(C83)</f>
        <v>83</v>
      </c>
      <c r="B86" s="40">
        <f>Kategorie!B94</f>
        <v>151</v>
      </c>
      <c r="C86" s="37" t="str">
        <f>Kategorie!C94</f>
        <v>Pospíchal</v>
      </c>
      <c r="D86" s="37" t="str">
        <f>Kategorie!D94</f>
        <v>Vladimír</v>
      </c>
      <c r="E86" s="37" t="str">
        <f>Kategorie!E94</f>
        <v>Brno</v>
      </c>
      <c r="F86" s="37">
        <f>Kategorie!F94</f>
        <v>1952</v>
      </c>
      <c r="G86" s="32" t="str">
        <f>Kategorie!G94</f>
        <v>M60</v>
      </c>
      <c r="H86" s="32" t="str">
        <f>Kategorie!H94</f>
        <v>MD</v>
      </c>
      <c r="I86" s="34">
        <f>Kategorie!I94</f>
        <v>0.04474537037037037</v>
      </c>
      <c r="J86" s="20">
        <f>Kategorie!J94</f>
        <v>13</v>
      </c>
      <c r="K86" s="27">
        <f>Kategorie!K94</f>
        <v>0.00443023469013568</v>
      </c>
      <c r="L86" s="27">
        <f>I86-$I$4</f>
        <v>0.01859953703703704</v>
      </c>
      <c r="M86" s="41">
        <f>ROUND((L86/K86*1000),0)</f>
        <v>4198</v>
      </c>
    </row>
    <row r="87" spans="1:13" ht="12.75">
      <c r="A87" s="39">
        <f>ROW(C84)</f>
        <v>84</v>
      </c>
      <c r="B87" s="40">
        <f>Kategorie!B83</f>
        <v>17</v>
      </c>
      <c r="C87" s="37" t="str">
        <f>Kategorie!C83</f>
        <v>Kříž</v>
      </c>
      <c r="D87" s="37" t="str">
        <f>Kategorie!D83</f>
        <v>Jiří</v>
      </c>
      <c r="E87" s="37" t="str">
        <f>Kategorie!E83</f>
        <v>nezařazen</v>
      </c>
      <c r="F87" s="37">
        <f>Kategorie!F83</f>
        <v>1953</v>
      </c>
      <c r="G87" s="32" t="str">
        <f>Kategorie!G83</f>
        <v>M50</v>
      </c>
      <c r="H87" s="32" t="str">
        <f>Kategorie!H83</f>
        <v>MC</v>
      </c>
      <c r="I87" s="34">
        <f>Kategorie!I83</f>
        <v>0.04548611111111111</v>
      </c>
      <c r="J87" s="20">
        <f>Kategorie!J83</f>
        <v>1</v>
      </c>
      <c r="K87" s="27">
        <f>Kategorie!K83</f>
        <v>0.004503575357535754</v>
      </c>
      <c r="L87" s="27">
        <f>I87-$I$4</f>
        <v>0.019340277777777776</v>
      </c>
      <c r="M87" s="41">
        <f>ROUND((L87/K87*1000),0)</f>
        <v>4294</v>
      </c>
    </row>
    <row r="88" spans="1:13" ht="12.75">
      <c r="A88" s="39">
        <f>ROW(C85)</f>
        <v>85</v>
      </c>
      <c r="B88" s="40">
        <f>Kategorie!B57</f>
        <v>77</v>
      </c>
      <c r="C88" s="37" t="str">
        <f>Kategorie!C57</f>
        <v>Chlup</v>
      </c>
      <c r="D88" s="37" t="str">
        <f>Kategorie!D57</f>
        <v>Petr</v>
      </c>
      <c r="E88" s="37" t="str">
        <f>Kategorie!E57</f>
        <v>SKST Kamenice</v>
      </c>
      <c r="F88" s="37">
        <f>Kategorie!F57</f>
        <v>1963</v>
      </c>
      <c r="G88" s="32" t="str">
        <f>Kategorie!G57</f>
        <v>M40</v>
      </c>
      <c r="H88" s="32" t="str">
        <f>Kategorie!H57</f>
        <v>MB</v>
      </c>
      <c r="I88" s="34">
        <f>Kategorie!I57</f>
        <v>0.04570601851851852</v>
      </c>
      <c r="J88" s="20">
        <f>Kategorie!J57</f>
        <v>5</v>
      </c>
      <c r="K88" s="27">
        <f>Kategorie!K57</f>
        <v>0.004525348368170151</v>
      </c>
      <c r="L88" s="27">
        <f>I88-$I$4</f>
        <v>0.019560185185185187</v>
      </c>
      <c r="M88" s="41">
        <f>ROUND((L88/K88*1000),0)</f>
        <v>4322</v>
      </c>
    </row>
    <row r="89" spans="1:13" ht="12.75">
      <c r="A89" s="39">
        <f>ROW(C86)</f>
        <v>86</v>
      </c>
      <c r="B89" s="40">
        <f>Kategorie!B84</f>
        <v>146</v>
      </c>
      <c r="C89" s="37" t="str">
        <f>Kategorie!C84</f>
        <v>Dražan</v>
      </c>
      <c r="D89" s="37" t="str">
        <f>Kategorie!D84</f>
        <v>Libor</v>
      </c>
      <c r="E89" s="37" t="str">
        <f>Kategorie!E84</f>
        <v>nezařazen</v>
      </c>
      <c r="F89" s="37">
        <f>Kategorie!F84</f>
        <v>1960</v>
      </c>
      <c r="G89" s="32" t="str">
        <f>Kategorie!G84</f>
        <v>M50</v>
      </c>
      <c r="H89" s="32" t="str">
        <f>Kategorie!H84</f>
        <v>MC</v>
      </c>
      <c r="I89" s="34">
        <f>Kategorie!I84</f>
        <v>0.04836805555555555</v>
      </c>
      <c r="J89" s="20">
        <f>Kategorie!J84</f>
        <v>1</v>
      </c>
      <c r="K89" s="27">
        <f>Kategorie!K84</f>
        <v>0.004788916391639164</v>
      </c>
      <c r="L89" s="27">
        <f>I89-$I$4</f>
        <v>0.02222222222222222</v>
      </c>
      <c r="M89" s="41">
        <f>ROUND((L89/K89*1000),0)</f>
        <v>4640</v>
      </c>
    </row>
    <row r="90" spans="1:13" ht="12.75">
      <c r="A90" s="39">
        <f>ROW(C87)</f>
        <v>87</v>
      </c>
      <c r="B90" s="40">
        <f>Kategorie!B58</f>
        <v>44</v>
      </c>
      <c r="C90" s="37" t="str">
        <f>Kategorie!C58</f>
        <v>Halbrštat</v>
      </c>
      <c r="D90" s="37" t="str">
        <f>Kategorie!D58</f>
        <v>Petr</v>
      </c>
      <c r="E90" s="37" t="str">
        <f>Kategorie!E58</f>
        <v>TK Znojmo</v>
      </c>
      <c r="F90" s="37">
        <f>Kategorie!F58</f>
        <v>1967</v>
      </c>
      <c r="G90" s="32" t="str">
        <f>Kategorie!G58</f>
        <v>M40</v>
      </c>
      <c r="H90" s="32" t="str">
        <f>Kategorie!H58</f>
        <v>MB</v>
      </c>
      <c r="I90" s="34">
        <f>Kategorie!I58</f>
        <v>0.04966435185185185</v>
      </c>
      <c r="J90" s="20">
        <f>Kategorie!J58</f>
        <v>4</v>
      </c>
      <c r="K90" s="27">
        <f>Kategorie!K58</f>
        <v>0.004917262559589292</v>
      </c>
      <c r="L90" s="27">
        <f>I90-$I$4</f>
        <v>0.023518518518518515</v>
      </c>
      <c r="M90" s="41">
        <f>ROUND((L90/K90*1000),0)</f>
        <v>4783</v>
      </c>
    </row>
    <row r="91" spans="1:13" ht="12.75">
      <c r="A91" s="39">
        <f>ROW(C88)</f>
        <v>88</v>
      </c>
      <c r="B91" s="40">
        <f>Kategorie!B85</f>
        <v>21</v>
      </c>
      <c r="C91" s="37" t="str">
        <f>Kategorie!C85</f>
        <v>Fusík</v>
      </c>
      <c r="D91" s="37" t="str">
        <f>Kategorie!D85</f>
        <v>Ján</v>
      </c>
      <c r="E91" s="37" t="str">
        <f>Kategorie!E85</f>
        <v>BBS Bratislava</v>
      </c>
      <c r="F91" s="37">
        <f>Kategorie!F85</f>
        <v>1958</v>
      </c>
      <c r="G91" s="32" t="str">
        <f>Kategorie!G85</f>
        <v>M50</v>
      </c>
      <c r="H91" s="32" t="str">
        <f>Kategorie!H85</f>
        <v>MC</v>
      </c>
      <c r="I91" s="34">
        <f>Kategorie!I85</f>
        <v>0.057430555555555554</v>
      </c>
      <c r="J91" s="20">
        <f>Kategorie!J85</f>
        <v>1</v>
      </c>
      <c r="K91" s="27">
        <f>Kategorie!K85</f>
        <v>0.005686193619361936</v>
      </c>
      <c r="L91" s="27">
        <f>I91-$I$4</f>
        <v>0.03128472222222222</v>
      </c>
      <c r="M91" s="41">
        <f>ROUND((L91/K91*1000),0)</f>
        <v>5502</v>
      </c>
    </row>
    <row r="92" spans="1:13" ht="12.75">
      <c r="A92" s="4" t="str">
        <f>Kategorie!A98</f>
        <v> 4.z. ZBP – Předvánoční běh pod Pálavou 22.12.2012</v>
      </c>
      <c r="B92" s="5"/>
      <c r="C92" s="5"/>
      <c r="D92" s="5"/>
      <c r="E92" s="5"/>
      <c r="F92" s="5"/>
      <c r="G92" s="5"/>
      <c r="H92" s="5"/>
      <c r="I92" s="36"/>
      <c r="J92" s="7">
        <f>Kategorie!I98</f>
        <v>6.5</v>
      </c>
      <c r="K92" s="7" t="str">
        <f>Kategorie!J98</f>
        <v>km</v>
      </c>
      <c r="L92" s="7"/>
      <c r="M92" s="4"/>
    </row>
    <row r="93" spans="1:13" ht="12.75">
      <c r="A93" s="39">
        <f>ROW(C1)</f>
        <v>1</v>
      </c>
      <c r="B93" s="40">
        <f>Kategorie!B121</f>
        <v>7</v>
      </c>
      <c r="C93" s="37" t="str">
        <f>Kategorie!C121</f>
        <v>Doubková</v>
      </c>
      <c r="D93" s="37" t="str">
        <f>Kategorie!D121</f>
        <v>Kateřina</v>
      </c>
      <c r="E93" s="37" t="str">
        <f>Kategorie!E121</f>
        <v>AK Perná</v>
      </c>
      <c r="F93" s="37">
        <f>Kategorie!F121</f>
        <v>1972</v>
      </c>
      <c r="G93" s="32" t="str">
        <f>Kategorie!G121</f>
        <v>Ž35</v>
      </c>
      <c r="H93" s="32" t="str">
        <f>Kategorie!H121</f>
        <v>ŽB</v>
      </c>
      <c r="I93" s="34">
        <f>Kategorie!I121</f>
        <v>0.019664351851851853</v>
      </c>
      <c r="J93" s="20">
        <f>Kategorie!J121</f>
        <v>30</v>
      </c>
      <c r="K93" s="27">
        <f>Kategorie!K121</f>
        <v>0.0030252849002849005</v>
      </c>
      <c r="L93" s="27">
        <f>I93-$I$93</f>
        <v>0</v>
      </c>
      <c r="M93" s="41">
        <f>ROUND((L93/K93*1000),0)</f>
        <v>0</v>
      </c>
    </row>
    <row r="94" spans="1:13" ht="12.75">
      <c r="A94" s="39">
        <f>ROW(C2)</f>
        <v>2</v>
      </c>
      <c r="B94" s="40">
        <f>Kategorie!B113</f>
        <v>71</v>
      </c>
      <c r="C94" s="37" t="str">
        <f>Kategorie!C113</f>
        <v>Vévodová</v>
      </c>
      <c r="D94" s="37" t="str">
        <f>Kategorie!D113</f>
        <v>Martina</v>
      </c>
      <c r="E94" s="37" t="str">
        <f>Kategorie!E113</f>
        <v>AK Perná</v>
      </c>
      <c r="F94" s="37">
        <f>Kategorie!F113</f>
        <v>1990</v>
      </c>
      <c r="G94" s="32" t="str">
        <f>Kategorie!G113</f>
        <v>Ž</v>
      </c>
      <c r="H94" s="32" t="str">
        <f>Kategorie!H113</f>
        <v>ŽA</v>
      </c>
      <c r="I94" s="34">
        <f>Kategorie!I113</f>
        <v>0.019895833333333335</v>
      </c>
      <c r="J94" s="20">
        <f>Kategorie!J113</f>
        <v>30</v>
      </c>
      <c r="K94" s="27">
        <f>Kategorie!K113</f>
        <v>0.003060897435897436</v>
      </c>
      <c r="L94" s="27">
        <f>I94-$I$93</f>
        <v>0.00023148148148148182</v>
      </c>
      <c r="M94" s="41">
        <f>ROUND((L94/K94*1000),0)</f>
        <v>76</v>
      </c>
    </row>
    <row r="95" spans="1:13" ht="12.75">
      <c r="A95" s="39">
        <f>ROW(C3)</f>
        <v>3</v>
      </c>
      <c r="B95" s="40">
        <f>Kategorie!B114</f>
        <v>125</v>
      </c>
      <c r="C95" s="37" t="str">
        <f>Kategorie!C114</f>
        <v>Beniačová</v>
      </c>
      <c r="D95" s="37" t="str">
        <f>Kategorie!D114</f>
        <v>Linda</v>
      </c>
      <c r="E95" s="37" t="str">
        <f>Kategorie!E114</f>
        <v>Brno</v>
      </c>
      <c r="F95" s="37">
        <f>Kategorie!F114</f>
        <v>1978</v>
      </c>
      <c r="G95" s="32" t="str">
        <f>Kategorie!G114</f>
        <v>Ž</v>
      </c>
      <c r="H95" s="32" t="str">
        <f>Kategorie!H114</f>
        <v>ŽA</v>
      </c>
      <c r="I95" s="34">
        <f>Kategorie!I114</f>
        <v>0.019965277777777776</v>
      </c>
      <c r="J95" s="20">
        <f>Kategorie!J114</f>
        <v>25</v>
      </c>
      <c r="K95" s="27">
        <f>Kategorie!K114</f>
        <v>0.0030715811965811965</v>
      </c>
      <c r="L95" s="27">
        <f>I95-$I$93</f>
        <v>0.00030092592592592324</v>
      </c>
      <c r="M95" s="41">
        <f>ROUND((L95/K95*1000),0)</f>
        <v>98</v>
      </c>
    </row>
    <row r="96" spans="1:13" ht="12.75">
      <c r="A96" s="39">
        <f>ROW(C4)</f>
        <v>4</v>
      </c>
      <c r="B96" s="40">
        <f>Kategorie!B122</f>
        <v>120</v>
      </c>
      <c r="C96" s="37" t="str">
        <f>Kategorie!C122</f>
        <v>Jančaříková</v>
      </c>
      <c r="D96" s="37" t="str">
        <f>Kategorie!D122</f>
        <v>Lenka</v>
      </c>
      <c r="E96" s="37" t="str">
        <f>Kategorie!E122</f>
        <v>AAC Brno</v>
      </c>
      <c r="F96" s="37">
        <f>Kategorie!F122</f>
        <v>1970</v>
      </c>
      <c r="G96" s="32" t="str">
        <f>Kategorie!G122</f>
        <v>Ž35</v>
      </c>
      <c r="H96" s="32" t="str">
        <f>Kategorie!H122</f>
        <v>ŽB</v>
      </c>
      <c r="I96" s="34">
        <f>Kategorie!I122</f>
        <v>0.020196759259259258</v>
      </c>
      <c r="J96" s="20">
        <f>Kategorie!J122</f>
        <v>25</v>
      </c>
      <c r="K96" s="27">
        <f>Kategorie!K122</f>
        <v>0.003107193732193732</v>
      </c>
      <c r="L96" s="27">
        <f>I96-$I$93</f>
        <v>0.000532407407407405</v>
      </c>
      <c r="M96" s="41">
        <f>ROUND((L96/K96*1000),0)</f>
        <v>171</v>
      </c>
    </row>
    <row r="97" spans="1:13" ht="12.75">
      <c r="A97" s="39">
        <f>ROW(C5)</f>
        <v>5</v>
      </c>
      <c r="B97" s="40">
        <f>Kategorie!B129</f>
        <v>135</v>
      </c>
      <c r="C97" s="37" t="str">
        <f>Kategorie!C129</f>
        <v>Hanáková</v>
      </c>
      <c r="D97" s="37" t="str">
        <f>Kategorie!D129</f>
        <v>Miroslava</v>
      </c>
      <c r="E97" s="37" t="str">
        <f>Kategorie!E129</f>
        <v>SK Bučovice</v>
      </c>
      <c r="F97" s="37">
        <f>Kategorie!F129</f>
        <v>1966</v>
      </c>
      <c r="G97" s="32" t="str">
        <f>Kategorie!G129</f>
        <v>Ž45</v>
      </c>
      <c r="H97" s="32" t="str">
        <f>Kategorie!H129</f>
        <v>ŽB</v>
      </c>
      <c r="I97" s="34">
        <f>Kategorie!I129</f>
        <v>0.020497685185185185</v>
      </c>
      <c r="J97" s="20">
        <f>Kategorie!J129</f>
        <v>21</v>
      </c>
      <c r="K97" s="27">
        <f>Kategorie!K129</f>
        <v>0.0031534900284900286</v>
      </c>
      <c r="L97" s="27">
        <f>I97-$I$93</f>
        <v>0.0008333333333333318</v>
      </c>
      <c r="M97" s="41">
        <f>ROUND((L97/K97*1000),0)</f>
        <v>264</v>
      </c>
    </row>
    <row r="98" spans="1:13" ht="12.75">
      <c r="A98" s="39">
        <f>ROW(C6)</f>
        <v>6</v>
      </c>
      <c r="B98" s="40">
        <f>Kategorie!B137</f>
        <v>54</v>
      </c>
      <c r="C98" s="37" t="str">
        <f>Kategorie!C137</f>
        <v>Hynštová</v>
      </c>
      <c r="D98" s="37" t="str">
        <f>Kategorie!D137</f>
        <v>Marie</v>
      </c>
      <c r="E98" s="37" t="str">
        <f>Kategorie!E137</f>
        <v>Vyškov</v>
      </c>
      <c r="F98" s="37">
        <f>Kategorie!F137</f>
        <v>1957</v>
      </c>
      <c r="G98" s="32" t="str">
        <f>Kategorie!G137</f>
        <v>Ž55</v>
      </c>
      <c r="H98" s="32" t="str">
        <f>Kategorie!H137</f>
        <v>ŽB</v>
      </c>
      <c r="I98" s="34">
        <f>Kategorie!I137</f>
        <v>0.020613425925925927</v>
      </c>
      <c r="J98" s="20">
        <f>Kategorie!J137</f>
        <v>18</v>
      </c>
      <c r="K98" s="27">
        <f>Kategorie!K137</f>
        <v>0.0031712962962962966</v>
      </c>
      <c r="L98" s="27">
        <f>I98-$I$93</f>
        <v>0.0009490740740740744</v>
      </c>
      <c r="M98" s="41">
        <f>ROUND((L98/K98*1000),0)</f>
        <v>299</v>
      </c>
    </row>
    <row r="99" spans="1:13" ht="12.75">
      <c r="A99" s="39">
        <f>ROW(C7)</f>
        <v>7</v>
      </c>
      <c r="B99" s="40">
        <f>Kategorie!B130</f>
        <v>91</v>
      </c>
      <c r="C99" s="37" t="str">
        <f>Kategorie!C130</f>
        <v>Durnová</v>
      </c>
      <c r="D99" s="37" t="str">
        <f>Kategorie!D130</f>
        <v>Marta</v>
      </c>
      <c r="E99" s="37" t="str">
        <f>Kategorie!E130</f>
        <v>Branopac Veselí n.Mor.</v>
      </c>
      <c r="F99" s="37">
        <f>Kategorie!F130</f>
        <v>1964</v>
      </c>
      <c r="G99" s="32" t="str">
        <f>Kategorie!G130</f>
        <v>Ž45</v>
      </c>
      <c r="H99" s="32" t="str">
        <f>Kategorie!H130</f>
        <v>ŽB</v>
      </c>
      <c r="I99" s="34">
        <f>Kategorie!I130</f>
        <v>0.020868055555555556</v>
      </c>
      <c r="J99" s="20">
        <f>Kategorie!J130</f>
        <v>16</v>
      </c>
      <c r="K99" s="27">
        <f>Kategorie!K130</f>
        <v>0.0032104700854700854</v>
      </c>
      <c r="L99" s="27">
        <f>I99-$I$93</f>
        <v>0.0012037037037037034</v>
      </c>
      <c r="M99" s="41">
        <f>ROUND((L99/K99*1000),0)</f>
        <v>375</v>
      </c>
    </row>
    <row r="100" spans="1:13" ht="12.75">
      <c r="A100" s="39">
        <f>ROW(C8)</f>
        <v>8</v>
      </c>
      <c r="B100" s="40">
        <f>Kategorie!B123</f>
        <v>147</v>
      </c>
      <c r="C100" s="37" t="str">
        <f>Kategorie!C123</f>
        <v>Matulová</v>
      </c>
      <c r="D100" s="37" t="str">
        <f>Kategorie!D123</f>
        <v>Martina</v>
      </c>
      <c r="E100" s="37" t="str">
        <f>Kategorie!E123</f>
        <v>Mor.Slavia Bno</v>
      </c>
      <c r="F100" s="37">
        <f>Kategorie!F123</f>
        <v>1972</v>
      </c>
      <c r="G100" s="32" t="str">
        <f>Kategorie!G123</f>
        <v>Ž35</v>
      </c>
      <c r="H100" s="32" t="str">
        <f>Kategorie!H123</f>
        <v>ŽB</v>
      </c>
      <c r="I100" s="34">
        <f>Kategorie!I123</f>
        <v>0.02087962962962963</v>
      </c>
      <c r="J100" s="20">
        <f>Kategorie!J123</f>
        <v>15</v>
      </c>
      <c r="K100" s="27">
        <f>Kategorie!K123</f>
        <v>0.0032122507122507122</v>
      </c>
      <c r="L100" s="27">
        <f>I100-$I$93</f>
        <v>0.001215277777777777</v>
      </c>
      <c r="M100" s="41">
        <f>ROUND((L100/K100*1000),0)</f>
        <v>378</v>
      </c>
    </row>
    <row r="101" spans="1:13" ht="12.75">
      <c r="A101" s="39">
        <f>ROW(C9)</f>
        <v>9</v>
      </c>
      <c r="B101" s="40">
        <f>Kategorie!B115</f>
        <v>108</v>
      </c>
      <c r="C101" s="37" t="str">
        <f>Kategorie!C115</f>
        <v>Michalková</v>
      </c>
      <c r="D101" s="37" t="str">
        <f>Kategorie!D115</f>
        <v>Renata</v>
      </c>
      <c r="E101" s="37" t="str">
        <f>Kategorie!E115</f>
        <v>Hodonín</v>
      </c>
      <c r="F101" s="37">
        <f>Kategorie!F115</f>
        <v>1981</v>
      </c>
      <c r="G101" s="32" t="str">
        <f>Kategorie!G115</f>
        <v>Ž</v>
      </c>
      <c r="H101" s="32" t="str">
        <f>Kategorie!H115</f>
        <v>ŽA</v>
      </c>
      <c r="I101" s="34">
        <f>Kategorie!I115</f>
        <v>0.021342592592592594</v>
      </c>
      <c r="J101" s="20">
        <f>Kategorie!J115</f>
        <v>21</v>
      </c>
      <c r="K101" s="27">
        <f>Kategorie!K115</f>
        <v>0.0032834757834757835</v>
      </c>
      <c r="L101" s="27">
        <f>I101-$I$93</f>
        <v>0.0016782407407407406</v>
      </c>
      <c r="M101" s="41">
        <f>ROUND((L101/K101*1000),0)</f>
        <v>511</v>
      </c>
    </row>
    <row r="102" spans="1:13" ht="12.75">
      <c r="A102" s="39">
        <f>ROW(C10)</f>
        <v>10</v>
      </c>
      <c r="B102" s="40">
        <f>Kategorie!B131</f>
        <v>96</v>
      </c>
      <c r="C102" s="37" t="str">
        <f>Kategorie!C131</f>
        <v>Žákovská</v>
      </c>
      <c r="D102" s="37" t="str">
        <f>Kategorie!D131</f>
        <v>Alena</v>
      </c>
      <c r="E102" s="37" t="str">
        <f>Kategorie!E131</f>
        <v>Horizont Blansko</v>
      </c>
      <c r="F102" s="37">
        <f>Kategorie!F131</f>
        <v>1962</v>
      </c>
      <c r="G102" s="32" t="str">
        <f>Kategorie!G131</f>
        <v>Ž45</v>
      </c>
      <c r="H102" s="32" t="str">
        <f>Kategorie!H131</f>
        <v>ŽB</v>
      </c>
      <c r="I102" s="34">
        <f>Kategorie!I131</f>
        <v>0.021886574074074076</v>
      </c>
      <c r="J102" s="20">
        <f>Kategorie!J131</f>
        <v>14</v>
      </c>
      <c r="K102" s="27">
        <f>Kategorie!K131</f>
        <v>0.0033671652421652424</v>
      </c>
      <c r="L102" s="27">
        <f>I102-$I$93</f>
        <v>0.0022222222222222227</v>
      </c>
      <c r="M102" s="41">
        <f>ROUND((L102/K102*1000),0)</f>
        <v>660</v>
      </c>
    </row>
    <row r="103" spans="1:13" ht="12.75">
      <c r="A103" s="39">
        <f>ROW(C11)</f>
        <v>11</v>
      </c>
      <c r="B103" s="40">
        <f>Kategorie!B124</f>
        <v>68</v>
      </c>
      <c r="C103" s="37" t="str">
        <f>Kategorie!C124</f>
        <v>Floriánová</v>
      </c>
      <c r="D103" s="37" t="str">
        <f>Kategorie!D124</f>
        <v>Veronika</v>
      </c>
      <c r="E103" s="37" t="str">
        <f>Kategorie!E124</f>
        <v>nezařazen</v>
      </c>
      <c r="F103" s="37">
        <f>Kategorie!F124</f>
        <v>1973</v>
      </c>
      <c r="G103" s="32" t="str">
        <f>Kategorie!G124</f>
        <v>Ž35</v>
      </c>
      <c r="H103" s="32" t="str">
        <f>Kategorie!H124</f>
        <v>ŽB</v>
      </c>
      <c r="I103" s="34">
        <f>Kategorie!I124</f>
        <v>0.023113425925925926</v>
      </c>
      <c r="J103" s="20">
        <f>Kategorie!J124</f>
        <v>13</v>
      </c>
      <c r="K103" s="27">
        <f>Kategorie!K124</f>
        <v>0.003555911680911681</v>
      </c>
      <c r="L103" s="27">
        <f>I103-$I$93</f>
        <v>0.003449074074074073</v>
      </c>
      <c r="M103" s="41">
        <f>ROUND((L103/K103*1000),0)</f>
        <v>970</v>
      </c>
    </row>
    <row r="104" spans="1:13" ht="12.75">
      <c r="A104" s="39">
        <f>ROW(C12)</f>
        <v>12</v>
      </c>
      <c r="B104" s="40">
        <f>Kategorie!B138</f>
        <v>88</v>
      </c>
      <c r="C104" s="37" t="str">
        <f>Kategorie!C138</f>
        <v>Dvořáková</v>
      </c>
      <c r="D104" s="37" t="str">
        <f>Kategorie!D138</f>
        <v>Eva</v>
      </c>
      <c r="E104" s="37" t="str">
        <f>Kategorie!E138</f>
        <v>Prostějov</v>
      </c>
      <c r="F104" s="37">
        <f>Kategorie!F138</f>
        <v>1955</v>
      </c>
      <c r="G104" s="32" t="str">
        <f>Kategorie!G138</f>
        <v>Ž55</v>
      </c>
      <c r="H104" s="32" t="str">
        <f>Kategorie!H138</f>
        <v>ŽB</v>
      </c>
      <c r="I104" s="34">
        <f>Kategorie!I138</f>
        <v>0.023310185185185184</v>
      </c>
      <c r="J104" s="20">
        <f>Kategorie!J138</f>
        <v>12</v>
      </c>
      <c r="K104" s="27">
        <f>Kategorie!K138</f>
        <v>0.003586182336182336</v>
      </c>
      <c r="L104" s="27">
        <f>I104-$I$93</f>
        <v>0.003645833333333331</v>
      </c>
      <c r="M104" s="41">
        <f>ROUND((L104/K104*1000),0)</f>
        <v>1017</v>
      </c>
    </row>
    <row r="105" spans="1:13" ht="12.75">
      <c r="A105" s="39">
        <f>ROW(C13)</f>
        <v>13</v>
      </c>
      <c r="B105" s="40">
        <f>Kategorie!B102</f>
        <v>50</v>
      </c>
      <c r="C105" s="37" t="str">
        <f>Kategorie!C102</f>
        <v>Haberland</v>
      </c>
      <c r="D105" s="37" t="str">
        <f>Kategorie!D102</f>
        <v>Jan</v>
      </c>
      <c r="E105" s="37" t="str">
        <f>Kategorie!E102</f>
        <v>Sk Brno</v>
      </c>
      <c r="F105" s="37">
        <f>Kategorie!F102</f>
        <v>1942</v>
      </c>
      <c r="G105" s="32" t="str">
        <f>Kategorie!G102</f>
        <v>M70</v>
      </c>
      <c r="H105" s="32">
        <f>Kategorie!H102</f>
        <v>0</v>
      </c>
      <c r="I105" s="34">
        <f>Kategorie!I102</f>
        <v>0.023680555555555555</v>
      </c>
      <c r="J105" s="20">
        <f>Kategorie!J102</f>
        <v>0</v>
      </c>
      <c r="K105" s="27">
        <f>Kategorie!K102</f>
        <v>0.003643162393162393</v>
      </c>
      <c r="L105" s="27">
        <f>I105-$I$93</f>
        <v>0.004016203703703702</v>
      </c>
      <c r="M105" s="41">
        <f>ROUND((L105/K105*1000),0)</f>
        <v>1102</v>
      </c>
    </row>
    <row r="106" spans="1:13" ht="12.75">
      <c r="A106" s="39">
        <f>ROW(C14)</f>
        <v>14</v>
      </c>
      <c r="B106" s="40">
        <f>Kategorie!B116</f>
        <v>56</v>
      </c>
      <c r="C106" s="37" t="str">
        <f>Kategorie!C116</f>
        <v>Šitková</v>
      </c>
      <c r="D106" s="37" t="str">
        <f>Kategorie!D116</f>
        <v>Terezie</v>
      </c>
      <c r="E106" s="37" t="str">
        <f>Kategorie!E116</f>
        <v>Drnovice</v>
      </c>
      <c r="F106" s="37">
        <f>Kategorie!F116</f>
        <v>1992</v>
      </c>
      <c r="G106" s="32" t="str">
        <f>Kategorie!G116</f>
        <v>Ž</v>
      </c>
      <c r="H106" s="32" t="str">
        <f>Kategorie!H116</f>
        <v>ŽA</v>
      </c>
      <c r="I106" s="34">
        <f>Kategorie!I116</f>
        <v>0.023680555555555555</v>
      </c>
      <c r="J106" s="20">
        <f>Kategorie!J116</f>
        <v>18</v>
      </c>
      <c r="K106" s="27">
        <f>Kategorie!K116</f>
        <v>0.003643162393162393</v>
      </c>
      <c r="L106" s="27">
        <f>I106-$I$93</f>
        <v>0.004016203703703702</v>
      </c>
      <c r="M106" s="41">
        <f>ROUND((L106/K106*1000),0)</f>
        <v>1102</v>
      </c>
    </row>
    <row r="107" spans="1:13" ht="12.75">
      <c r="A107" s="39">
        <f>ROW(C15)</f>
        <v>15</v>
      </c>
      <c r="B107" s="40">
        <f>Kategorie!B139</f>
        <v>83</v>
      </c>
      <c r="C107" s="37" t="str">
        <f>Kategorie!C139</f>
        <v>Kašová</v>
      </c>
      <c r="D107" s="37" t="str">
        <f>Kategorie!D139</f>
        <v>Hana</v>
      </c>
      <c r="E107" s="37" t="str">
        <f>Kategorie!E139</f>
        <v>Barnex Brno</v>
      </c>
      <c r="F107" s="37">
        <f>Kategorie!F139</f>
        <v>1954</v>
      </c>
      <c r="G107" s="32" t="str">
        <f>Kategorie!G139</f>
        <v>Ž55</v>
      </c>
      <c r="H107" s="32" t="str">
        <f>Kategorie!H139</f>
        <v>ŽB</v>
      </c>
      <c r="I107" s="34">
        <f>Kategorie!I139</f>
        <v>0.024479166666666666</v>
      </c>
      <c r="J107" s="20">
        <f>Kategorie!J139</f>
        <v>11</v>
      </c>
      <c r="K107" s="27">
        <f>Kategorie!K139</f>
        <v>0.003766025641025641</v>
      </c>
      <c r="L107" s="27">
        <f>I107-$I$93</f>
        <v>0.0048148148148148134</v>
      </c>
      <c r="M107" s="41">
        <f>ROUND((L107/K107*1000),0)</f>
        <v>1278</v>
      </c>
    </row>
    <row r="108" spans="1:13" ht="12.75">
      <c r="A108" s="39">
        <f>ROW(C16)</f>
        <v>16</v>
      </c>
      <c r="B108" s="40">
        <f>Kategorie!B117</f>
        <v>157</v>
      </c>
      <c r="C108" s="37" t="str">
        <f>Kategorie!C117</f>
        <v>Kraus</v>
      </c>
      <c r="D108" s="37" t="str">
        <f>Kategorie!D117</f>
        <v>Jennifer</v>
      </c>
      <c r="E108" s="37" t="str">
        <f>Kategorie!E117</f>
        <v>nezařazen</v>
      </c>
      <c r="F108" s="37">
        <f>Kategorie!F117</f>
        <v>1985</v>
      </c>
      <c r="G108" s="32" t="str">
        <f>Kategorie!G117</f>
        <v>Ž</v>
      </c>
      <c r="H108" s="32" t="str">
        <f>Kategorie!H117</f>
        <v>ŽA</v>
      </c>
      <c r="I108" s="34">
        <f>Kategorie!I117</f>
        <v>0.02451388888888889</v>
      </c>
      <c r="J108" s="20">
        <f>Kategorie!J117</f>
        <v>16</v>
      </c>
      <c r="K108" s="27">
        <f>Kategorie!K117</f>
        <v>0.0037713675213675215</v>
      </c>
      <c r="L108" s="27">
        <f>I108-$I$93</f>
        <v>0.004849537037037038</v>
      </c>
      <c r="M108" s="41">
        <f>ROUND((L108/K108*1000),0)</f>
        <v>1286</v>
      </c>
    </row>
    <row r="109" spans="1:13" ht="12.75">
      <c r="A109" s="39">
        <f>ROW(C17)</f>
        <v>17</v>
      </c>
      <c r="B109" s="40">
        <f>Kategorie!B100</f>
        <v>141</v>
      </c>
      <c r="C109" s="37" t="str">
        <f>Kategorie!C100</f>
        <v>Pfeiffer</v>
      </c>
      <c r="D109" s="37" t="str">
        <f>Kategorie!D100</f>
        <v>Josef</v>
      </c>
      <c r="E109" s="37" t="str">
        <f>Kategorie!E100</f>
        <v>LAC Harlekin</v>
      </c>
      <c r="F109" s="37">
        <f>Kategorie!F100</f>
        <v>1947</v>
      </c>
      <c r="G109" s="32" t="str">
        <f>Kategorie!G100</f>
        <v> </v>
      </c>
      <c r="H109" s="32" t="str">
        <f>Kategorie!H100</f>
        <v> </v>
      </c>
      <c r="I109" s="34">
        <f>Kategorie!I100</f>
        <v>0.02454861111111111</v>
      </c>
      <c r="J109" s="20" t="s">
        <v>72</v>
      </c>
      <c r="K109" s="27">
        <f>Kategorie!K100</f>
        <v>0.003776709401709402</v>
      </c>
      <c r="L109" s="27">
        <f>I109-$I$93</f>
        <v>0.004884259259259258</v>
      </c>
      <c r="M109" s="41">
        <f>ROUND((L109/K109*1000),0)</f>
        <v>1293</v>
      </c>
    </row>
    <row r="110" spans="1:13" ht="12.75">
      <c r="A110" s="39">
        <f>ROW(C18)</f>
        <v>18</v>
      </c>
      <c r="B110" s="40">
        <f>Kategorie!B132</f>
        <v>49</v>
      </c>
      <c r="C110" s="37" t="str">
        <f>Kategorie!C132</f>
        <v>Volavá</v>
      </c>
      <c r="D110" s="37" t="str">
        <f>Kategorie!D132</f>
        <v>Ivana</v>
      </c>
      <c r="E110" s="37" t="str">
        <f>Kategorie!E132</f>
        <v>FIT Online</v>
      </c>
      <c r="F110" s="37">
        <f>Kategorie!F132</f>
        <v>1964</v>
      </c>
      <c r="G110" s="32" t="str">
        <f>Kategorie!G132</f>
        <v>Ž45</v>
      </c>
      <c r="H110" s="32" t="str">
        <f>Kategorie!H132</f>
        <v>ŽB</v>
      </c>
      <c r="I110" s="34">
        <f>Kategorie!I132</f>
        <v>0.02457175925925926</v>
      </c>
      <c r="J110" s="20">
        <f>Kategorie!J132</f>
        <v>10</v>
      </c>
      <c r="K110" s="27">
        <f>Kategorie!K132</f>
        <v>0.003780270655270655</v>
      </c>
      <c r="L110" s="27">
        <f>I110-$I$93</f>
        <v>0.0049074074074074055</v>
      </c>
      <c r="M110" s="41">
        <f>ROUND((L110/K110*1000),0)</f>
        <v>1298</v>
      </c>
    </row>
    <row r="111" spans="1:13" ht="12.75">
      <c r="A111" s="39">
        <f>ROW(C19)</f>
        <v>19</v>
      </c>
      <c r="B111" s="40">
        <f>Kategorie!B125</f>
        <v>131</v>
      </c>
      <c r="C111" s="37" t="str">
        <f>Kategorie!C125</f>
        <v>Krejčířová</v>
      </c>
      <c r="D111" s="37" t="str">
        <f>Kategorie!D125</f>
        <v>Kateřina</v>
      </c>
      <c r="E111" s="37" t="str">
        <f>Kategorie!E125</f>
        <v>Sv.Kateřina</v>
      </c>
      <c r="F111" s="37">
        <f>Kategorie!F125</f>
        <v>1972</v>
      </c>
      <c r="G111" s="32" t="str">
        <f>Kategorie!G125</f>
        <v>Ž35</v>
      </c>
      <c r="H111" s="32" t="str">
        <f>Kategorie!H125</f>
        <v>ŽB</v>
      </c>
      <c r="I111" s="34">
        <f>Kategorie!I125</f>
        <v>0.025636574074074076</v>
      </c>
      <c r="J111" s="20">
        <f>Kategorie!J125</f>
        <v>9</v>
      </c>
      <c r="K111" s="27">
        <f>Kategorie!K125</f>
        <v>0.003944088319088319</v>
      </c>
      <c r="L111" s="27">
        <f>I111-$I$93</f>
        <v>0.0059722222222222225</v>
      </c>
      <c r="M111" s="41">
        <f>ROUND((L111/K111*1000),0)</f>
        <v>1514</v>
      </c>
    </row>
    <row r="112" spans="1:13" ht="12.75">
      <c r="A112" s="39">
        <f>ROW(C20)</f>
        <v>20</v>
      </c>
      <c r="B112" s="40">
        <f>Kategorie!B133</f>
        <v>128</v>
      </c>
      <c r="C112" s="37" t="str">
        <f>Kategorie!C133</f>
        <v>Budinská</v>
      </c>
      <c r="D112" s="37" t="str">
        <f>Kategorie!D133</f>
        <v>Hana</v>
      </c>
      <c r="E112" s="37" t="str">
        <f>Kategorie!E133</f>
        <v>MS Brno</v>
      </c>
      <c r="F112" s="37">
        <f>Kategorie!F133</f>
        <v>1960</v>
      </c>
      <c r="G112" s="32" t="str">
        <f>Kategorie!G133</f>
        <v>Ž45</v>
      </c>
      <c r="H112" s="32" t="str">
        <f>Kategorie!H133</f>
        <v>ŽB</v>
      </c>
      <c r="I112" s="34">
        <f>Kategorie!I133</f>
        <v>0.025972222222222223</v>
      </c>
      <c r="J112" s="20">
        <f>Kategorie!J133</f>
        <v>8</v>
      </c>
      <c r="K112" s="27">
        <f>Kategorie!K133</f>
        <v>0.003995726495726496</v>
      </c>
      <c r="L112" s="27">
        <f>I112-$I$93</f>
        <v>0.00630787037037037</v>
      </c>
      <c r="M112" s="41">
        <f>ROUND((L112/K112*1000),0)</f>
        <v>1579</v>
      </c>
    </row>
    <row r="113" spans="1:13" ht="12.75">
      <c r="A113" s="39">
        <f>ROW(C21)</f>
        <v>21</v>
      </c>
      <c r="B113" s="40">
        <f>Kategorie!B134</f>
        <v>97</v>
      </c>
      <c r="C113" s="37" t="str">
        <f>Kategorie!C134</f>
        <v>Slabáková</v>
      </c>
      <c r="D113" s="37" t="str">
        <f>Kategorie!D134</f>
        <v>Lenka</v>
      </c>
      <c r="E113" s="37" t="str">
        <f>Kategorie!E134</f>
        <v>Ak Olymp Brno</v>
      </c>
      <c r="F113" s="37">
        <f>Kategorie!F134</f>
        <v>1966</v>
      </c>
      <c r="G113" s="32" t="str">
        <f>Kategorie!G134</f>
        <v>Ž45</v>
      </c>
      <c r="H113" s="32" t="str">
        <f>Kategorie!H134</f>
        <v>ŽB</v>
      </c>
      <c r="I113" s="34">
        <f>Kategorie!I134</f>
        <v>0.026122685185185186</v>
      </c>
      <c r="J113" s="20">
        <f>Kategorie!J134</f>
        <v>7</v>
      </c>
      <c r="K113" s="27">
        <f>Kategorie!K134</f>
        <v>0.004018874643874644</v>
      </c>
      <c r="L113" s="27">
        <f>I113-$I$93</f>
        <v>0.006458333333333333</v>
      </c>
      <c r="M113" s="41">
        <f>ROUND((L113/K113*1000),0)</f>
        <v>1607</v>
      </c>
    </row>
    <row r="114" spans="1:13" ht="12.75">
      <c r="A114" s="39">
        <f>ROW(C22)</f>
        <v>22</v>
      </c>
      <c r="B114" s="40">
        <f>Kategorie!B103</f>
        <v>92</v>
      </c>
      <c r="C114" s="37" t="str">
        <f>Kategorie!C103</f>
        <v>Hána</v>
      </c>
      <c r="D114" s="37" t="str">
        <f>Kategorie!D103</f>
        <v>Květoslav</v>
      </c>
      <c r="E114" s="37" t="str">
        <f>Kategorie!E103</f>
        <v>Obec Mistřín</v>
      </c>
      <c r="F114" s="37">
        <f>Kategorie!F103</f>
        <v>1937</v>
      </c>
      <c r="G114" s="32" t="str">
        <f>Kategorie!G103</f>
        <v>M70</v>
      </c>
      <c r="H114" s="32">
        <f>Kategorie!H103</f>
        <v>0</v>
      </c>
      <c r="I114" s="34">
        <f>Kategorie!I103</f>
        <v>0.026319444444444444</v>
      </c>
      <c r="J114" s="20">
        <f>Kategorie!J103</f>
        <v>0</v>
      </c>
      <c r="K114" s="27">
        <f>Kategorie!K103</f>
        <v>0.004049145299145299</v>
      </c>
      <c r="L114" s="27">
        <f>I114-$I$93</f>
        <v>0.006655092592592591</v>
      </c>
      <c r="M114" s="41">
        <f>ROUND((L114/K114*1000),0)</f>
        <v>1644</v>
      </c>
    </row>
    <row r="115" spans="1:13" ht="12.75">
      <c r="A115" s="39">
        <f>ROW(C23)</f>
        <v>23</v>
      </c>
      <c r="B115" s="40">
        <f>Kategorie!B126</f>
        <v>150</v>
      </c>
      <c r="C115" s="37" t="str">
        <f>Kategorie!C126</f>
        <v>Černošková</v>
      </c>
      <c r="D115" s="37" t="str">
        <f>Kategorie!D126</f>
        <v>Renata</v>
      </c>
      <c r="E115" s="37" t="str">
        <f>Kategorie!E126</f>
        <v>Sportlife</v>
      </c>
      <c r="F115" s="37">
        <f>Kategorie!F126</f>
        <v>1974</v>
      </c>
      <c r="G115" s="32" t="str">
        <f>Kategorie!G126</f>
        <v>Ž35</v>
      </c>
      <c r="H115" s="32" t="str">
        <f>Kategorie!H126</f>
        <v>ŽB</v>
      </c>
      <c r="I115" s="34">
        <f>Kategorie!I126</f>
        <v>0.02662037037037037</v>
      </c>
      <c r="J115" s="20">
        <f>Kategorie!J126</f>
        <v>6</v>
      </c>
      <c r="K115" s="27">
        <f>Kategorie!K126</f>
        <v>0.004095441595441595</v>
      </c>
      <c r="L115" s="27">
        <f>I115-$I$93</f>
        <v>0.006956018518518518</v>
      </c>
      <c r="M115" s="41">
        <f>ROUND((L115/K115*1000),0)</f>
        <v>1698</v>
      </c>
    </row>
    <row r="116" spans="1:13" ht="12.75">
      <c r="A116" s="39">
        <f>ROW(C24)</f>
        <v>24</v>
      </c>
      <c r="B116" s="40">
        <f>Kategorie!B104</f>
        <v>28</v>
      </c>
      <c r="C116" s="37" t="str">
        <f>Kategorie!C104</f>
        <v>Holý</v>
      </c>
      <c r="D116" s="37" t="str">
        <f>Kategorie!D104</f>
        <v>Josef</v>
      </c>
      <c r="E116" s="37" t="str">
        <f>Kategorie!E104</f>
        <v>Ac Mor.Slavia</v>
      </c>
      <c r="F116" s="37">
        <f>Kategorie!F104</f>
        <v>1941</v>
      </c>
      <c r="G116" s="32" t="str">
        <f>Kategorie!G104</f>
        <v>M70</v>
      </c>
      <c r="H116" s="32">
        <f>Kategorie!H104</f>
        <v>0</v>
      </c>
      <c r="I116" s="34">
        <f>Kategorie!I104</f>
        <v>0.026817129629629628</v>
      </c>
      <c r="J116" s="20">
        <f>Kategorie!J104</f>
        <v>0</v>
      </c>
      <c r="K116" s="27">
        <f>Kategorie!K104</f>
        <v>0.004125712250712251</v>
      </c>
      <c r="L116" s="27">
        <f>I116-$I$93</f>
        <v>0.007152777777777775</v>
      </c>
      <c r="M116" s="41">
        <f>ROUND((L116/K116*1000),0)</f>
        <v>1734</v>
      </c>
    </row>
    <row r="117" spans="1:13" ht="12.75">
      <c r="A117" s="39">
        <f>ROW(C25)</f>
        <v>25</v>
      </c>
      <c r="B117" s="40">
        <f>Kategorie!B140</f>
        <v>19</v>
      </c>
      <c r="C117" s="37" t="str">
        <f>Kategorie!C140</f>
        <v>Kociánová</v>
      </c>
      <c r="D117" s="37" t="str">
        <f>Kategorie!D140</f>
        <v>Marie</v>
      </c>
      <c r="E117" s="37" t="str">
        <f>Kategorie!E140</f>
        <v>Křenovice</v>
      </c>
      <c r="F117" s="37">
        <f>Kategorie!F140</f>
        <v>1946</v>
      </c>
      <c r="G117" s="32" t="str">
        <f>Kategorie!G140</f>
        <v>Ž55</v>
      </c>
      <c r="H117" s="32" t="str">
        <f>Kategorie!H140</f>
        <v>ŽB</v>
      </c>
      <c r="I117" s="34">
        <f>Kategorie!I140</f>
        <v>0.027372685185185184</v>
      </c>
      <c r="J117" s="20">
        <f>Kategorie!J140</f>
        <v>5</v>
      </c>
      <c r="K117" s="27">
        <f>Kategorie!K140</f>
        <v>0.004211182336182336</v>
      </c>
      <c r="L117" s="27">
        <f>I117-$I$93</f>
        <v>0.007708333333333331</v>
      </c>
      <c r="M117" s="41">
        <f>ROUND((L117/K117*1000),0)</f>
        <v>1830</v>
      </c>
    </row>
    <row r="118" spans="1:13" ht="12.75">
      <c r="A118" s="39">
        <f>ROW(C26)</f>
        <v>26</v>
      </c>
      <c r="B118" s="40">
        <f>Kategorie!B118</f>
        <v>25</v>
      </c>
      <c r="C118" s="37" t="str">
        <f>Kategorie!C118</f>
        <v>Čermáková</v>
      </c>
      <c r="D118" s="37" t="str">
        <f>Kategorie!D118</f>
        <v>Věra</v>
      </c>
      <c r="E118" s="37" t="str">
        <f>Kategorie!E118</f>
        <v>nezařazen</v>
      </c>
      <c r="F118" s="37">
        <f>Kategorie!F118</f>
        <v>1978</v>
      </c>
      <c r="G118" s="32" t="str">
        <f>Kategorie!G118</f>
        <v>Ž</v>
      </c>
      <c r="H118" s="32" t="str">
        <f>Kategorie!H118</f>
        <v>ŽA</v>
      </c>
      <c r="I118" s="34">
        <f>Kategorie!I118</f>
        <v>0.027453703703703702</v>
      </c>
      <c r="J118" s="20">
        <f>Kategorie!J118</f>
        <v>15</v>
      </c>
      <c r="K118" s="27">
        <f>Kategorie!K118</f>
        <v>0.0042236467236467234</v>
      </c>
      <c r="L118" s="27">
        <f>I118-$I$93</f>
        <v>0.007789351851851849</v>
      </c>
      <c r="M118" s="41">
        <f>ROUND((L118/K118*1000),0)</f>
        <v>1844</v>
      </c>
    </row>
    <row r="119" spans="1:13" ht="12.75">
      <c r="A119" s="39">
        <f>ROW(C27)</f>
        <v>27</v>
      </c>
      <c r="B119" s="40">
        <f>Kategorie!B141</f>
        <v>55</v>
      </c>
      <c r="C119" s="37" t="str">
        <f>Kategorie!C141</f>
        <v>Hrozová</v>
      </c>
      <c r="D119" s="37" t="str">
        <f>Kategorie!D141</f>
        <v>Milena</v>
      </c>
      <c r="E119" s="37" t="str">
        <f>Kategorie!E141</f>
        <v>LRS Vyškov</v>
      </c>
      <c r="F119" s="37">
        <f>Kategorie!F141</f>
        <v>1953</v>
      </c>
      <c r="G119" s="32" t="str">
        <f>Kategorie!G141</f>
        <v>Ž55</v>
      </c>
      <c r="H119" s="32" t="str">
        <f>Kategorie!H141</f>
        <v>ŽB</v>
      </c>
      <c r="I119" s="34">
        <f>Kategorie!I141</f>
        <v>0.027546296296296298</v>
      </c>
      <c r="J119" s="20">
        <f>Kategorie!J141</f>
        <v>4</v>
      </c>
      <c r="K119" s="27">
        <f>Kategorie!K141</f>
        <v>0.004237891737891738</v>
      </c>
      <c r="L119" s="27">
        <f>I119-$I$93</f>
        <v>0.007881944444444445</v>
      </c>
      <c r="M119" s="41">
        <f>ROUND((L119/K119*1000),0)</f>
        <v>1860</v>
      </c>
    </row>
    <row r="120" spans="1:13" ht="12.75">
      <c r="A120" s="39">
        <f>ROW(C28)</f>
        <v>28</v>
      </c>
      <c r="B120" s="40">
        <f>Kategorie!B105</f>
        <v>140</v>
      </c>
      <c r="C120" s="37" t="str">
        <f>Kategorie!C105</f>
        <v>Gaman</v>
      </c>
      <c r="D120" s="37" t="str">
        <f>Kategorie!D105</f>
        <v>Jaroslav</v>
      </c>
      <c r="E120" s="37" t="str">
        <f>Kategorie!E105</f>
        <v>Avanti Havířov</v>
      </c>
      <c r="F120" s="37">
        <f>Kategorie!F105</f>
        <v>1935</v>
      </c>
      <c r="G120" s="32" t="str">
        <f>Kategorie!G105</f>
        <v>M70</v>
      </c>
      <c r="H120" s="32">
        <f>Kategorie!H105</f>
        <v>0</v>
      </c>
      <c r="I120" s="34">
        <f>Kategorie!I105</f>
        <v>0.027708333333333335</v>
      </c>
      <c r="J120" s="20">
        <f>Kategorie!J105</f>
        <v>0</v>
      </c>
      <c r="K120" s="27">
        <f>Kategorie!K105</f>
        <v>0.004262820512820513</v>
      </c>
      <c r="L120" s="27">
        <f>I120-$I$93</f>
        <v>0.008043981481481482</v>
      </c>
      <c r="M120" s="41">
        <f>ROUND((L120/K120*1000),0)</f>
        <v>1887</v>
      </c>
    </row>
    <row r="121" spans="1:13" ht="12.75">
      <c r="A121" s="39">
        <f>ROW(C29)</f>
        <v>29</v>
      </c>
      <c r="B121" s="40">
        <f>Kategorie!B135</f>
        <v>85</v>
      </c>
      <c r="C121" s="37" t="str">
        <f>Kategorie!C135</f>
        <v>Holíková</v>
      </c>
      <c r="D121" s="37" t="str">
        <f>Kategorie!D135</f>
        <v>Ida</v>
      </c>
      <c r="E121" s="37" t="str">
        <f>Kategorie!E135</f>
        <v>Znojemské běhání</v>
      </c>
      <c r="F121" s="37">
        <f>Kategorie!F135</f>
        <v>1964</v>
      </c>
      <c r="G121" s="32" t="str">
        <f>Kategorie!G135</f>
        <v>Ž45</v>
      </c>
      <c r="H121" s="32" t="str">
        <f>Kategorie!H135</f>
        <v>ŽB</v>
      </c>
      <c r="I121" s="34">
        <f>Kategorie!I135</f>
        <v>0.02826388888888889</v>
      </c>
      <c r="J121" s="20">
        <f>Kategorie!J135</f>
        <v>3</v>
      </c>
      <c r="K121" s="27">
        <f>Kategorie!K135</f>
        <v>0.004348290598290599</v>
      </c>
      <c r="L121" s="27">
        <f>I121-$I$93</f>
        <v>0.008599537037037037</v>
      </c>
      <c r="M121" s="41">
        <f>ROUND((L121/K121*1000),0)</f>
        <v>1978</v>
      </c>
    </row>
    <row r="122" spans="1:13" ht="12.75">
      <c r="A122" s="39">
        <f>ROW(C30)</f>
        <v>30</v>
      </c>
      <c r="B122" s="40">
        <f>Kategorie!B106</f>
        <v>18</v>
      </c>
      <c r="C122" s="37" t="str">
        <f>Kategorie!C106</f>
        <v>Sedláček</v>
      </c>
      <c r="D122" s="37" t="str">
        <f>Kategorie!D106</f>
        <v>Josef</v>
      </c>
      <c r="E122" s="37" t="str">
        <f>Kategorie!E106</f>
        <v>Boleróz</v>
      </c>
      <c r="F122" s="37">
        <f>Kategorie!F106</f>
        <v>1939</v>
      </c>
      <c r="G122" s="32" t="str">
        <f>Kategorie!G106</f>
        <v>M70</v>
      </c>
      <c r="H122" s="32">
        <f>Kategorie!H106</f>
        <v>0</v>
      </c>
      <c r="I122" s="34">
        <f>Kategorie!I106</f>
        <v>0.02837962962962963</v>
      </c>
      <c r="J122" s="20">
        <f>Kategorie!J106</f>
        <v>0</v>
      </c>
      <c r="K122" s="27">
        <f>Kategorie!K106</f>
        <v>0.004366096866096866</v>
      </c>
      <c r="L122" s="27">
        <f>I122-$I$93</f>
        <v>0.008715277777777777</v>
      </c>
      <c r="M122" s="41">
        <f>ROUND((L122/K122*1000),0)</f>
        <v>1996</v>
      </c>
    </row>
    <row r="123" spans="1:13" ht="12.75">
      <c r="A123" s="39">
        <f>ROW(C31)</f>
        <v>31</v>
      </c>
      <c r="B123" s="40">
        <f>Kategorie!B142</f>
        <v>136</v>
      </c>
      <c r="C123" s="37" t="str">
        <f>Kategorie!C142</f>
        <v>Cupalová</v>
      </c>
      <c r="D123" s="37" t="str">
        <f>Kategorie!D142</f>
        <v>Eva</v>
      </c>
      <c r="E123" s="37" t="str">
        <f>Kategorie!E142</f>
        <v>SK Bučovice</v>
      </c>
      <c r="F123" s="37">
        <f>Kategorie!F142</f>
        <v>1947</v>
      </c>
      <c r="G123" s="32" t="str">
        <f>Kategorie!G142</f>
        <v>Ž55</v>
      </c>
      <c r="H123" s="32" t="str">
        <f>Kategorie!H142</f>
        <v>ŽB</v>
      </c>
      <c r="I123" s="34">
        <f>Kategorie!I142</f>
        <v>0.02914351851851852</v>
      </c>
      <c r="J123" s="20">
        <f>Kategorie!J142</f>
        <v>2</v>
      </c>
      <c r="K123" s="27">
        <f>Kategorie!K142</f>
        <v>0.004483618233618234</v>
      </c>
      <c r="L123" s="27">
        <f>I123-$I$93</f>
        <v>0.009479166666666667</v>
      </c>
      <c r="M123" s="41">
        <f>ROUND((L123/K123*1000),0)</f>
        <v>2114</v>
      </c>
    </row>
    <row r="124" spans="1:13" ht="12.75">
      <c r="A124" s="39">
        <f>ROW(C32)</f>
        <v>32</v>
      </c>
      <c r="B124" s="40">
        <f>Kategorie!B119</f>
        <v>75</v>
      </c>
      <c r="C124" s="37" t="str">
        <f>Kategorie!C119</f>
        <v>Jakubcová</v>
      </c>
      <c r="D124" s="37" t="str">
        <f>Kategorie!D119</f>
        <v>Petra</v>
      </c>
      <c r="E124" s="37" t="str">
        <f>Kategorie!E119</f>
        <v>nezařazen</v>
      </c>
      <c r="F124" s="37">
        <f>Kategorie!F119</f>
        <v>1980</v>
      </c>
      <c r="G124" s="32" t="str">
        <f>Kategorie!G119</f>
        <v>Ž</v>
      </c>
      <c r="H124" s="32" t="str">
        <f>Kategorie!H119</f>
        <v>ŽA</v>
      </c>
      <c r="I124" s="34">
        <f>Kategorie!I119</f>
        <v>0.029594907407407407</v>
      </c>
      <c r="J124" s="20">
        <f>Kategorie!J119</f>
        <v>14</v>
      </c>
      <c r="K124" s="27">
        <f>Kategorie!K119</f>
        <v>0.004553062678062678</v>
      </c>
      <c r="L124" s="27">
        <f>I124-$I$93</f>
        <v>0.009930555555555554</v>
      </c>
      <c r="M124" s="41">
        <f>ROUND((L124/K124*1000),0)</f>
        <v>2181</v>
      </c>
    </row>
    <row r="125" spans="1:13" ht="12.75">
      <c r="A125" s="39">
        <f>ROW(C33)</f>
        <v>33</v>
      </c>
      <c r="B125" s="40">
        <f>Kategorie!B107</f>
        <v>127</v>
      </c>
      <c r="C125" s="37" t="str">
        <f>Kategorie!C107</f>
        <v>Machala</v>
      </c>
      <c r="D125" s="37" t="str">
        <f>Kategorie!D107</f>
        <v>Jaroslav</v>
      </c>
      <c r="E125" s="37" t="str">
        <f>Kategorie!E107</f>
        <v>HLK</v>
      </c>
      <c r="F125" s="37">
        <f>Kategorie!F107</f>
        <v>1938</v>
      </c>
      <c r="G125" s="32" t="str">
        <f>Kategorie!G107</f>
        <v>M70</v>
      </c>
      <c r="H125" s="32">
        <f>Kategorie!H107</f>
        <v>0</v>
      </c>
      <c r="I125" s="34">
        <f>Kategorie!I107</f>
        <v>0.0296875</v>
      </c>
      <c r="J125" s="20">
        <f>Kategorie!J107</f>
        <v>0</v>
      </c>
      <c r="K125" s="27">
        <f>Kategorie!K107</f>
        <v>0.004567307692307692</v>
      </c>
      <c r="L125" s="27">
        <f>I125-$I$93</f>
        <v>0.010023148148148146</v>
      </c>
      <c r="M125" s="41">
        <f>ROUND((L125/K125*1000),0)</f>
        <v>2195</v>
      </c>
    </row>
    <row r="126" spans="1:13" ht="12.75">
      <c r="A126" s="39">
        <f>ROW(C34)</f>
        <v>34</v>
      </c>
      <c r="B126" s="40">
        <f>Kategorie!B108</f>
        <v>26</v>
      </c>
      <c r="C126" s="37" t="str">
        <f>Kategorie!C108</f>
        <v>Hrubý</v>
      </c>
      <c r="D126" s="37" t="str">
        <f>Kategorie!D108</f>
        <v>Milan</v>
      </c>
      <c r="E126" s="37" t="str">
        <f>Kategorie!E108</f>
        <v>Blansko</v>
      </c>
      <c r="F126" s="37">
        <f>Kategorie!F108</f>
        <v>1938</v>
      </c>
      <c r="G126" s="32" t="str">
        <f>Kategorie!G108</f>
        <v>M70</v>
      </c>
      <c r="H126" s="32">
        <f>Kategorie!H108</f>
        <v>0</v>
      </c>
      <c r="I126" s="34">
        <f>Kategorie!I108</f>
        <v>0.0309375</v>
      </c>
      <c r="J126" s="20">
        <f>Kategorie!J108</f>
        <v>0</v>
      </c>
      <c r="K126" s="27">
        <f>Kategorie!K108</f>
        <v>0.004759615384615385</v>
      </c>
      <c r="L126" s="27">
        <f>I126-$I$93</f>
        <v>0.011273148148148147</v>
      </c>
      <c r="M126" s="41">
        <f>ROUND((L126/K126*1000),0)</f>
        <v>2368</v>
      </c>
    </row>
    <row r="127" spans="1:13" ht="12.75">
      <c r="A127" s="39">
        <f>ROW(C35)</f>
        <v>35</v>
      </c>
      <c r="B127" s="40">
        <f>Kategorie!B109</f>
        <v>22</v>
      </c>
      <c r="C127" s="37" t="str">
        <f>Kategorie!C109</f>
        <v>Kubík</v>
      </c>
      <c r="D127" s="37" t="str">
        <f>Kategorie!D109</f>
        <v>Josef</v>
      </c>
      <c r="E127" s="37" t="str">
        <f>Kategorie!E109</f>
        <v>Ptačina Adamov</v>
      </c>
      <c r="F127" s="37">
        <f>Kategorie!F109</f>
        <v>1938</v>
      </c>
      <c r="G127" s="32" t="str">
        <f>Kategorie!G109</f>
        <v>M70</v>
      </c>
      <c r="H127" s="32">
        <f>Kategorie!H109</f>
        <v>0</v>
      </c>
      <c r="I127" s="34">
        <f>Kategorie!I109</f>
        <v>0.031377314814814816</v>
      </c>
      <c r="J127" s="20">
        <f>Kategorie!J109</f>
        <v>0</v>
      </c>
      <c r="K127" s="27">
        <f>Kategorie!K109</f>
        <v>0.004827279202279202</v>
      </c>
      <c r="L127" s="27">
        <f>I127-$I$93</f>
        <v>0.011712962962962963</v>
      </c>
      <c r="M127" s="41">
        <f>ROUND((L127/K127*1000),0)</f>
        <v>2426</v>
      </c>
    </row>
    <row r="128" spans="1:13" ht="12.75">
      <c r="A128" s="39">
        <f>ROW(C36)</f>
        <v>36</v>
      </c>
      <c r="B128" s="40">
        <f>Kategorie!B127</f>
        <v>60</v>
      </c>
      <c r="C128" s="37" t="str">
        <f>Kategorie!C127</f>
        <v>Palková</v>
      </c>
      <c r="D128" s="37" t="str">
        <f>Kategorie!D127</f>
        <v>Lenka</v>
      </c>
      <c r="E128" s="37" t="str">
        <f>Kategorie!E127</f>
        <v>Rosice</v>
      </c>
      <c r="F128" s="37">
        <f>Kategorie!F127</f>
        <v>1970</v>
      </c>
      <c r="G128" s="32" t="str">
        <f>Kategorie!G127</f>
        <v>Ž35</v>
      </c>
      <c r="H128" s="32" t="str">
        <f>Kategorie!H127</f>
        <v>ŽB</v>
      </c>
      <c r="I128" s="34">
        <f>Kategorie!I127</f>
        <v>0.03225694444444444</v>
      </c>
      <c r="J128" s="20">
        <f>Kategorie!J127</f>
        <v>1</v>
      </c>
      <c r="K128" s="27">
        <f>Kategorie!K127</f>
        <v>0.004962606837606838</v>
      </c>
      <c r="L128" s="27">
        <f>I128-$I$93</f>
        <v>0.01259259259259259</v>
      </c>
      <c r="M128" s="41">
        <f>ROUND((L128/K128*1000),0)</f>
        <v>2537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view="pageBreakPreview" zoomScaleNormal="90" zoomScaleSheetLayoutView="100" workbookViewId="0" topLeftCell="A1">
      <selection activeCell="B121" sqref="B121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0.375" style="0" customWidth="1"/>
    <col min="5" max="5" width="6.25390625" style="0" customWidth="1"/>
    <col min="6" max="6" width="15.375" style="0" customWidth="1"/>
    <col min="7" max="7" width="9.50390625" style="0" customWidth="1"/>
    <col min="8" max="8" width="7.75390625" style="0" customWidth="1"/>
    <col min="9" max="9" width="6.00390625" style="0" customWidth="1"/>
  </cols>
  <sheetData>
    <row r="1" spans="1:7" ht="12.75">
      <c r="A1" s="4" t="str">
        <f>'Absol.poř.'!A1</f>
        <v> 4.z. ZBP – Předvánoční běh pod Pálavou 22.12.2012</v>
      </c>
      <c r="B1" s="5"/>
      <c r="C1" s="5"/>
      <c r="D1" s="5"/>
      <c r="E1" s="7"/>
      <c r="F1" s="42"/>
      <c r="G1" s="43"/>
    </row>
    <row r="2" spans="1:9" s="9" customFormat="1" ht="12.75">
      <c r="A2" s="8" t="s">
        <v>334</v>
      </c>
      <c r="E2" s="44"/>
      <c r="H2" s="11"/>
      <c r="I2" s="10"/>
    </row>
    <row r="3" spans="1:5" ht="12.75">
      <c r="A3" s="13" t="str">
        <f>'Absol.poř.'!B3</f>
        <v>St. číslo</v>
      </c>
      <c r="B3" s="14" t="str">
        <f>'Absol.poř.'!C3</f>
        <v>Příjmení</v>
      </c>
      <c r="C3" s="14" t="str">
        <f>'Absol.poř.'!D3</f>
        <v>Jméno</v>
      </c>
      <c r="D3" s="14" t="str">
        <f>'Absol.poř.'!E3</f>
        <v>Klub</v>
      </c>
      <c r="E3" s="13" t="str">
        <f>'Absol.poř.'!F3</f>
        <v>RN</v>
      </c>
    </row>
    <row r="4" spans="1:5" ht="12.75">
      <c r="A4" s="45">
        <f>'Absol.poř.'!B93</f>
        <v>7</v>
      </c>
      <c r="B4" s="46" t="str">
        <f>'Absol.poř.'!C93</f>
        <v>Doubková</v>
      </c>
      <c r="C4" s="46" t="str">
        <f>'Absol.poř.'!D93</f>
        <v>Kateřina</v>
      </c>
      <c r="D4" s="46" t="str">
        <f>'Absol.poř.'!E93</f>
        <v>AK Perná</v>
      </c>
      <c r="E4" s="46">
        <f>'Absol.poř.'!F93</f>
        <v>1972</v>
      </c>
    </row>
    <row r="5" spans="1:5" ht="12.75">
      <c r="A5" s="45">
        <f>'Absol.poř.'!B20</f>
        <v>8</v>
      </c>
      <c r="B5" s="46" t="str">
        <f>'Absol.poř.'!C20</f>
        <v>Hrdina</v>
      </c>
      <c r="C5" s="46" t="str">
        <f>'Absol.poř.'!D20</f>
        <v>Tomáš</v>
      </c>
      <c r="D5" s="46" t="str">
        <f>'Absol.poř.'!E20</f>
        <v>Mor. Krumlov</v>
      </c>
      <c r="E5" s="46">
        <f>'Absol.poř.'!F20</f>
        <v>1979</v>
      </c>
    </row>
    <row r="6" spans="1:5" ht="12.75">
      <c r="A6" s="45">
        <f>'Absol.poř.'!B77</f>
        <v>12</v>
      </c>
      <c r="B6" s="46" t="str">
        <f>'Absol.poř.'!C77</f>
        <v>Kutina</v>
      </c>
      <c r="C6" s="46" t="str">
        <f>'Absol.poř.'!D77</f>
        <v>Josef</v>
      </c>
      <c r="D6" s="46" t="str">
        <f>'Absol.poř.'!E77</f>
        <v>CKK Znojmo</v>
      </c>
      <c r="E6" s="46">
        <f>'Absol.poř.'!F77</f>
        <v>1986</v>
      </c>
    </row>
    <row r="7" spans="1:5" ht="12.75">
      <c r="A7" s="45">
        <f>'Absol.poř.'!B87</f>
        <v>17</v>
      </c>
      <c r="B7" s="46" t="str">
        <f>'Absol.poř.'!C87</f>
        <v>Kříž</v>
      </c>
      <c r="C7" s="46" t="str">
        <f>'Absol.poř.'!D87</f>
        <v>Jiří</v>
      </c>
      <c r="D7" s="46" t="str">
        <f>'Absol.poř.'!E87</f>
        <v>nezařazen</v>
      </c>
      <c r="E7" s="46">
        <f>'Absol.poř.'!F87</f>
        <v>1953</v>
      </c>
    </row>
    <row r="8" spans="1:5" ht="12.75">
      <c r="A8" s="45">
        <f>'Absol.poř.'!B122</f>
        <v>18</v>
      </c>
      <c r="B8" s="46" t="str">
        <f>'Absol.poř.'!C122</f>
        <v>Sedláček</v>
      </c>
      <c r="C8" s="46" t="str">
        <f>'Absol.poř.'!D122</f>
        <v>Josef</v>
      </c>
      <c r="D8" s="46" t="str">
        <f>'Absol.poř.'!E122</f>
        <v>Boleróz</v>
      </c>
      <c r="E8" s="46">
        <f>'Absol.poř.'!F122</f>
        <v>1939</v>
      </c>
    </row>
    <row r="9" spans="1:5" ht="12.75">
      <c r="A9" s="45">
        <f>'Absol.poř.'!B117</f>
        <v>19</v>
      </c>
      <c r="B9" s="46" t="str">
        <f>'Absol.poř.'!C117</f>
        <v>Kociánová</v>
      </c>
      <c r="C9" s="46" t="str">
        <f>'Absol.poř.'!D117</f>
        <v>Marie</v>
      </c>
      <c r="D9" s="46" t="str">
        <f>'Absol.poř.'!E117</f>
        <v>Křenovice</v>
      </c>
      <c r="E9" s="46">
        <f>'Absol.poř.'!F117</f>
        <v>1946</v>
      </c>
    </row>
    <row r="10" spans="1:5" ht="12.75">
      <c r="A10" s="45">
        <f>'Absol.poř.'!B60</f>
        <v>20</v>
      </c>
      <c r="B10" s="46" t="str">
        <f>'Absol.poř.'!C60</f>
        <v>Odvářka</v>
      </c>
      <c r="C10" s="46" t="str">
        <f>'Absol.poř.'!D60</f>
        <v>Martin</v>
      </c>
      <c r="D10" s="46" t="str">
        <f>'Absol.poř.'!E60</f>
        <v>LS Brno</v>
      </c>
      <c r="E10" s="46">
        <f>'Absol.poř.'!F60</f>
        <v>1990</v>
      </c>
    </row>
    <row r="11" spans="1:5" ht="12.75">
      <c r="A11" s="45">
        <f>'Absol.poř.'!B91</f>
        <v>21</v>
      </c>
      <c r="B11" s="46" t="str">
        <f>'Absol.poř.'!C91</f>
        <v>Fusík</v>
      </c>
      <c r="C11" s="46" t="str">
        <f>'Absol.poř.'!D91</f>
        <v>Ján</v>
      </c>
      <c r="D11" s="46" t="str">
        <f>'Absol.poř.'!E91</f>
        <v>BBS Bratislava</v>
      </c>
      <c r="E11" s="46">
        <f>'Absol.poř.'!F91</f>
        <v>1958</v>
      </c>
    </row>
    <row r="12" spans="1:5" ht="12.75">
      <c r="A12" s="45">
        <f>'Absol.poř.'!B127</f>
        <v>22</v>
      </c>
      <c r="B12" s="46" t="str">
        <f>'Absol.poř.'!C127</f>
        <v>Kubík</v>
      </c>
      <c r="C12" s="46" t="str">
        <f>'Absol.poř.'!D127</f>
        <v>Josef</v>
      </c>
      <c r="D12" s="46" t="str">
        <f>'Absol.poř.'!E127</f>
        <v>Ptačina Adamov</v>
      </c>
      <c r="E12" s="46">
        <f>'Absol.poř.'!F127</f>
        <v>1938</v>
      </c>
    </row>
    <row r="13" spans="1:5" ht="12.75">
      <c r="A13" s="45">
        <f>'Absol.poř.'!B118</f>
        <v>25</v>
      </c>
      <c r="B13" s="46" t="str">
        <f>'Absol.poř.'!C118</f>
        <v>Čermáková</v>
      </c>
      <c r="C13" s="46" t="str">
        <f>'Absol.poř.'!D118</f>
        <v>Věra</v>
      </c>
      <c r="D13" s="46" t="str">
        <f>'Absol.poř.'!E118</f>
        <v>nezařazen</v>
      </c>
      <c r="E13" s="46">
        <f>'Absol.poř.'!F118</f>
        <v>1978</v>
      </c>
    </row>
    <row r="14" spans="1:5" ht="12.75">
      <c r="A14" s="45">
        <f>'Absol.poř.'!B126</f>
        <v>26</v>
      </c>
      <c r="B14" s="46" t="str">
        <f>'Absol.poř.'!C126</f>
        <v>Hrubý</v>
      </c>
      <c r="C14" s="46" t="str">
        <f>'Absol.poř.'!D126</f>
        <v>Milan</v>
      </c>
      <c r="D14" s="46" t="str">
        <f>'Absol.poř.'!E126</f>
        <v>Blansko</v>
      </c>
      <c r="E14" s="46">
        <f>'Absol.poř.'!F126</f>
        <v>1938</v>
      </c>
    </row>
    <row r="15" spans="1:5" ht="12.75">
      <c r="A15" s="45">
        <f>'Absol.poř.'!B116</f>
        <v>28</v>
      </c>
      <c r="B15" s="46" t="str">
        <f>'Absol.poř.'!C116</f>
        <v>Holý</v>
      </c>
      <c r="C15" s="46" t="str">
        <f>'Absol.poř.'!D116</f>
        <v>Josef</v>
      </c>
      <c r="D15" s="46" t="str">
        <f>'Absol.poř.'!E116</f>
        <v>Ac Mor.Slavia</v>
      </c>
      <c r="E15" s="46">
        <f>'Absol.poř.'!F116</f>
        <v>1941</v>
      </c>
    </row>
    <row r="16" spans="1:5" ht="12.75">
      <c r="A16" s="45">
        <f>'Absol.poř.'!B6</f>
        <v>29</v>
      </c>
      <c r="B16" s="46" t="str">
        <f>'Absol.poř.'!C6</f>
        <v>Kratochvíl</v>
      </c>
      <c r="C16" s="46" t="str">
        <f>'Absol.poř.'!D6</f>
        <v>Pavel</v>
      </c>
      <c r="D16" s="46" t="str">
        <f>'Absol.poř.'!E6</f>
        <v>SK Rudíkov</v>
      </c>
      <c r="E16" s="46">
        <f>'Absol.poř.'!F6</f>
        <v>1960</v>
      </c>
    </row>
    <row r="17" spans="1:5" ht="12.75">
      <c r="A17" s="45">
        <f>'Absol.poř.'!B8</f>
        <v>30</v>
      </c>
      <c r="B17" s="46" t="str">
        <f>'Absol.poř.'!C8</f>
        <v>Vacarda</v>
      </c>
      <c r="C17" s="46" t="str">
        <f>'Absol.poř.'!D8</f>
        <v>Vladimír</v>
      </c>
      <c r="D17" s="46" t="str">
        <f>'Absol.poř.'!E8</f>
        <v>AC Slovan Liberec</v>
      </c>
      <c r="E17" s="46">
        <f>'Absol.poř.'!F8</f>
        <v>1959</v>
      </c>
    </row>
    <row r="18" spans="1:5" ht="12.75">
      <c r="A18" s="45">
        <f>'Absol.poř.'!B15</f>
        <v>31</v>
      </c>
      <c r="B18" s="46" t="str">
        <f>'Absol.poř.'!C15</f>
        <v>Horák</v>
      </c>
      <c r="C18" s="46" t="str">
        <f>'Absol.poř.'!D15</f>
        <v>Pavel</v>
      </c>
      <c r="D18" s="46" t="str">
        <f>'Absol.poř.'!E15</f>
        <v>Vyškov</v>
      </c>
      <c r="E18" s="46">
        <f>'Absol.poř.'!F15</f>
        <v>1961</v>
      </c>
    </row>
    <row r="19" spans="1:5" ht="12.75">
      <c r="A19" s="45">
        <f>'Absol.poř.'!B46</f>
        <v>32</v>
      </c>
      <c r="B19" s="46" t="str">
        <f>'Absol.poř.'!C46</f>
        <v>Hejtmánek</v>
      </c>
      <c r="C19" s="46" t="str">
        <f>'Absol.poř.'!D46</f>
        <v>Miroslav</v>
      </c>
      <c r="D19" s="46" t="str">
        <f>'Absol.poř.'!E46</f>
        <v>nezařazen</v>
      </c>
      <c r="E19" s="46">
        <f>'Absol.poř.'!F46</f>
        <v>1970</v>
      </c>
    </row>
    <row r="20" spans="1:5" ht="12.75">
      <c r="A20" s="45">
        <f>'Absol.poř.'!B26</f>
        <v>34</v>
      </c>
      <c r="B20" s="46" t="str">
        <f>'Absol.poř.'!C26</f>
        <v>Smolka</v>
      </c>
      <c r="C20" s="46" t="str">
        <f>'Absol.poř.'!D26</f>
        <v>Josef</v>
      </c>
      <c r="D20" s="46" t="str">
        <f>'Absol.poř.'!E26</f>
        <v>Brno</v>
      </c>
      <c r="E20" s="46">
        <f>'Absol.poř.'!F26</f>
        <v>1970</v>
      </c>
    </row>
    <row r="21" spans="1:5" ht="12.75">
      <c r="A21" s="45">
        <f>'Absol.poř.'!B75</f>
        <v>35</v>
      </c>
      <c r="B21" s="46" t="str">
        <f>'Absol.poř.'!C75</f>
        <v>Orth</v>
      </c>
      <c r="C21" s="46" t="str">
        <f>'Absol.poř.'!D75</f>
        <v>Milan</v>
      </c>
      <c r="D21" s="46" t="str">
        <f>'Absol.poř.'!E75</f>
        <v>Iris Pub Břeclav</v>
      </c>
      <c r="E21" s="46">
        <f>'Absol.poř.'!F75</f>
        <v>1961</v>
      </c>
    </row>
    <row r="22" spans="1:5" ht="12.75">
      <c r="A22" s="45">
        <f>'Absol.poř.'!B28</f>
        <v>39</v>
      </c>
      <c r="B22" s="46" t="str">
        <f>'Absol.poř.'!C28</f>
        <v>Vojtěch</v>
      </c>
      <c r="C22" s="46" t="str">
        <f>'Absol.poř.'!D28</f>
        <v>Petr</v>
      </c>
      <c r="D22" s="46" t="str">
        <f>'Absol.poř.'!E28</f>
        <v>nezařazen</v>
      </c>
      <c r="E22" s="46">
        <f>'Absol.poř.'!F28</f>
        <v>1971</v>
      </c>
    </row>
    <row r="23" spans="1:5" ht="12.75">
      <c r="A23" s="45">
        <f>'Absol.poř.'!B38</f>
        <v>41</v>
      </c>
      <c r="B23" s="46" t="str">
        <f>'Absol.poř.'!C38</f>
        <v>Špacír</v>
      </c>
      <c r="C23" s="46" t="str">
        <f>'Absol.poř.'!D38</f>
        <v>Ladislav</v>
      </c>
      <c r="D23" s="46" t="str">
        <f>'Absol.poř.'!E38</f>
        <v>Loko Břeclav</v>
      </c>
      <c r="E23" s="46">
        <f>'Absol.poř.'!F38</f>
        <v>1955</v>
      </c>
    </row>
    <row r="24" spans="1:5" ht="12.75">
      <c r="A24" s="45">
        <f>'Absol.poř.'!B90</f>
        <v>44</v>
      </c>
      <c r="B24" s="46" t="str">
        <f>'Absol.poř.'!C90</f>
        <v>Halbrštat</v>
      </c>
      <c r="C24" s="46" t="str">
        <f>'Absol.poř.'!D90</f>
        <v>Petr</v>
      </c>
      <c r="D24" s="46" t="str">
        <f>'Absol.poř.'!E90</f>
        <v>TK Znojmo</v>
      </c>
      <c r="E24" s="46">
        <f>'Absol.poř.'!F90</f>
        <v>1967</v>
      </c>
    </row>
    <row r="25" spans="1:5" ht="12.75">
      <c r="A25" s="45">
        <f>'Absol.poř.'!B37</f>
        <v>48</v>
      </c>
      <c r="B25" s="46" t="str">
        <f>'Absol.poř.'!C37</f>
        <v>Smutný</v>
      </c>
      <c r="C25" s="46" t="str">
        <f>'Absol.poř.'!D37</f>
        <v>Zdeněk</v>
      </c>
      <c r="D25" s="46" t="str">
        <f>'Absol.poř.'!E37</f>
        <v>AHA Vyškov</v>
      </c>
      <c r="E25" s="46">
        <f>'Absol.poř.'!F37</f>
        <v>1957</v>
      </c>
    </row>
    <row r="26" spans="1:5" ht="12.75">
      <c r="A26" s="45">
        <f>'Absol.poř.'!B110</f>
        <v>49</v>
      </c>
      <c r="B26" s="46" t="str">
        <f>'Absol.poř.'!C110</f>
        <v>Volavá</v>
      </c>
      <c r="C26" s="46" t="str">
        <f>'Absol.poř.'!D110</f>
        <v>Ivana</v>
      </c>
      <c r="D26" s="46" t="str">
        <f>'Absol.poř.'!E110</f>
        <v>FIT Online</v>
      </c>
      <c r="E26" s="46">
        <f>'Absol.poř.'!F110</f>
        <v>1964</v>
      </c>
    </row>
    <row r="27" spans="1:5" ht="12.75">
      <c r="A27" s="45">
        <f>'Absol.poř.'!B105</f>
        <v>50</v>
      </c>
      <c r="B27" s="46" t="str">
        <f>'Absol.poř.'!C105</f>
        <v>Haberland</v>
      </c>
      <c r="C27" s="46" t="str">
        <f>'Absol.poř.'!D105</f>
        <v>Jan</v>
      </c>
      <c r="D27" s="46" t="str">
        <f>'Absol.poř.'!E105</f>
        <v>Sk Brno</v>
      </c>
      <c r="E27" s="46">
        <f>'Absol.poř.'!F105</f>
        <v>1942</v>
      </c>
    </row>
    <row r="28" spans="1:5" ht="12.75">
      <c r="A28" s="45">
        <f>'Absol.poř.'!B69</f>
        <v>51</v>
      </c>
      <c r="B28" s="46" t="str">
        <f>'Absol.poř.'!C69</f>
        <v>Volavý</v>
      </c>
      <c r="C28" s="46" t="str">
        <f>'Absol.poř.'!D69</f>
        <v>Vladimír</v>
      </c>
      <c r="D28" s="46" t="str">
        <f>'Absol.poř.'!E69</f>
        <v>Barnex sportBrno</v>
      </c>
      <c r="E28" s="46">
        <f>'Absol.poř.'!F69</f>
        <v>1955</v>
      </c>
    </row>
    <row r="29" spans="1:5" ht="12.75">
      <c r="A29" s="45">
        <f>'Absol.poř.'!B80</f>
        <v>52</v>
      </c>
      <c r="B29" s="46" t="str">
        <f>'Absol.poř.'!C80</f>
        <v>Kubíček</v>
      </c>
      <c r="C29" s="46" t="str">
        <f>'Absol.poř.'!D80</f>
        <v>František</v>
      </c>
      <c r="D29" s="46" t="str">
        <f>'Absol.poř.'!E80</f>
        <v>Relax Depo</v>
      </c>
      <c r="E29" s="46">
        <f>'Absol.poř.'!F80</f>
        <v>1946</v>
      </c>
    </row>
    <row r="30" spans="1:5" ht="12.75">
      <c r="A30" s="45">
        <f>'Absol.poř.'!B98</f>
        <v>54</v>
      </c>
      <c r="B30" s="46" t="str">
        <f>'Absol.poř.'!C98</f>
        <v>Hynštová</v>
      </c>
      <c r="C30" s="46" t="str">
        <f>'Absol.poř.'!D98</f>
        <v>Marie</v>
      </c>
      <c r="D30" s="46" t="str">
        <f>'Absol.poř.'!E98</f>
        <v>Vyškov</v>
      </c>
      <c r="E30" s="46">
        <f>'Absol.poř.'!F98</f>
        <v>1957</v>
      </c>
    </row>
    <row r="31" spans="1:5" ht="12.75">
      <c r="A31" s="45">
        <f>'Absol.poř.'!B119</f>
        <v>55</v>
      </c>
      <c r="B31" s="46" t="str">
        <f>'Absol.poř.'!C119</f>
        <v>Hrozová</v>
      </c>
      <c r="C31" s="46" t="str">
        <f>'Absol.poř.'!D119</f>
        <v>Milena</v>
      </c>
      <c r="D31" s="46" t="str">
        <f>'Absol.poř.'!E119</f>
        <v>LRS Vyškov</v>
      </c>
      <c r="E31" s="46">
        <f>'Absol.poř.'!F119</f>
        <v>1953</v>
      </c>
    </row>
    <row r="32" spans="1:5" ht="12.75">
      <c r="A32" s="45">
        <f>'Absol.poř.'!B106</f>
        <v>56</v>
      </c>
      <c r="B32" s="46" t="str">
        <f>'Absol.poř.'!C106</f>
        <v>Šitková</v>
      </c>
      <c r="C32" s="46" t="str">
        <f>'Absol.poř.'!D106</f>
        <v>Terezie</v>
      </c>
      <c r="D32" s="46" t="str">
        <f>'Absol.poř.'!E106</f>
        <v>Drnovice</v>
      </c>
      <c r="E32" s="46">
        <f>'Absol.poř.'!F106</f>
        <v>1992</v>
      </c>
    </row>
    <row r="33" spans="1:5" ht="12.75">
      <c r="A33" s="45">
        <f>'Absol.poř.'!B27</f>
        <v>57</v>
      </c>
      <c r="B33" s="46" t="str">
        <f>'Absol.poř.'!C27</f>
        <v>Šitka</v>
      </c>
      <c r="C33" s="46" t="str">
        <f>'Absol.poř.'!D27</f>
        <v>Josef</v>
      </c>
      <c r="D33" s="46" t="str">
        <f>'Absol.poř.'!E27</f>
        <v>MK Seitl Ostrava</v>
      </c>
      <c r="E33" s="46">
        <f>'Absol.poř.'!F27</f>
        <v>1986</v>
      </c>
    </row>
    <row r="34" spans="1:5" ht="12.75">
      <c r="A34" s="45">
        <f>'Absol.poř.'!B25</f>
        <v>58</v>
      </c>
      <c r="B34" s="46" t="str">
        <f>'Absol.poř.'!C25</f>
        <v>Nožka</v>
      </c>
      <c r="C34" s="46" t="str">
        <f>'Absol.poř.'!D25</f>
        <v>Jiří</v>
      </c>
      <c r="D34" s="46" t="str">
        <f>'Absol.poř.'!E25</f>
        <v>Dinosport Ivančice</v>
      </c>
      <c r="E34" s="46">
        <f>'Absol.poř.'!F25</f>
        <v>1963</v>
      </c>
    </row>
    <row r="35" spans="1:5" ht="12.75">
      <c r="A35" s="45">
        <f>'Absol.poř.'!B39</f>
        <v>59</v>
      </c>
      <c r="B35" s="46" t="str">
        <f>'Absol.poř.'!C39</f>
        <v>Gross</v>
      </c>
      <c r="C35" s="46" t="str">
        <f>'Absol.poř.'!D39</f>
        <v>Luděk</v>
      </c>
      <c r="D35" s="46" t="str">
        <f>'Absol.poř.'!E39</f>
        <v>GPOA Znojmo</v>
      </c>
      <c r="E35" s="46">
        <f>'Absol.poř.'!F39</f>
        <v>1953</v>
      </c>
    </row>
    <row r="36" spans="1:5" ht="12.75">
      <c r="A36" s="45">
        <f>'Absol.poř.'!B128</f>
        <v>60</v>
      </c>
      <c r="B36" s="46" t="str">
        <f>'Absol.poř.'!C128</f>
        <v>Palková</v>
      </c>
      <c r="C36" s="46" t="str">
        <f>'Absol.poř.'!D128</f>
        <v>Lenka</v>
      </c>
      <c r="D36" s="46" t="str">
        <f>'Absol.poř.'!E128</f>
        <v>Rosice</v>
      </c>
      <c r="E36" s="46">
        <f>'Absol.poř.'!F128</f>
        <v>1970</v>
      </c>
    </row>
    <row r="37" spans="1:5" ht="12.75">
      <c r="A37" s="45">
        <f>'Absol.poř.'!B5</f>
        <v>61</v>
      </c>
      <c r="B37" s="46" t="str">
        <f>'Absol.poř.'!C5</f>
        <v>Palko</v>
      </c>
      <c r="C37" s="46" t="str">
        <f>'Absol.poř.'!D5</f>
        <v>Aleš</v>
      </c>
      <c r="D37" s="46" t="str">
        <f>'Absol.poř.'!E5</f>
        <v>VSK Uni Brno</v>
      </c>
      <c r="E37" s="46">
        <f>'Absol.poř.'!F5</f>
        <v>1971</v>
      </c>
    </row>
    <row r="38" spans="1:5" ht="12.75">
      <c r="A38" s="45">
        <f>'Absol.poř.'!B47</f>
        <v>62</v>
      </c>
      <c r="B38" s="46" t="str">
        <f>'Absol.poř.'!C47</f>
        <v>Marek</v>
      </c>
      <c r="C38" s="46" t="str">
        <f>'Absol.poř.'!D47</f>
        <v>Ludvík</v>
      </c>
      <c r="D38" s="46" t="str">
        <f>'Absol.poř.'!E47</f>
        <v>Popocatepetl Znojmo</v>
      </c>
      <c r="E38" s="46">
        <f>'Absol.poř.'!F47</f>
        <v>1958</v>
      </c>
    </row>
    <row r="39" spans="1:5" ht="12.75">
      <c r="A39" s="45">
        <f>'Absol.poř.'!B43</f>
        <v>67</v>
      </c>
      <c r="B39" s="46" t="str">
        <f>'Absol.poř.'!C43</f>
        <v>Florián</v>
      </c>
      <c r="C39" s="46" t="str">
        <f>'Absol.poř.'!D43</f>
        <v>Radim</v>
      </c>
      <c r="D39" s="46" t="str">
        <f>'Absol.poř.'!E43</f>
        <v>nezařazen</v>
      </c>
      <c r="E39" s="46">
        <f>'Absol.poř.'!F43</f>
        <v>1970</v>
      </c>
    </row>
    <row r="40" spans="1:5" ht="12.75">
      <c r="A40" s="45">
        <f>'Absol.poř.'!B103</f>
        <v>68</v>
      </c>
      <c r="B40" s="46" t="str">
        <f>'Absol.poř.'!C103</f>
        <v>Floriánová</v>
      </c>
      <c r="C40" s="46" t="str">
        <f>'Absol.poř.'!D103</f>
        <v>Veronika</v>
      </c>
      <c r="D40" s="46" t="str">
        <f>'Absol.poř.'!E103</f>
        <v>nezařazen</v>
      </c>
      <c r="E40" s="46">
        <f>'Absol.poř.'!F103</f>
        <v>1973</v>
      </c>
    </row>
    <row r="41" spans="1:5" ht="12.75">
      <c r="A41" s="45">
        <f>'Absol.poř.'!B94</f>
        <v>71</v>
      </c>
      <c r="B41" s="46" t="str">
        <f>'Absol.poř.'!C94</f>
        <v>Vévodová</v>
      </c>
      <c r="C41" s="46" t="str">
        <f>'Absol.poř.'!D94</f>
        <v>Martina</v>
      </c>
      <c r="D41" s="46" t="str">
        <f>'Absol.poř.'!E94</f>
        <v>AK Perná</v>
      </c>
      <c r="E41" s="46">
        <f>'Absol.poř.'!F94</f>
        <v>1990</v>
      </c>
    </row>
    <row r="42" spans="1:5" ht="12.75">
      <c r="A42" s="45">
        <f>'Absol.poř.'!B36</f>
        <v>72</v>
      </c>
      <c r="B42" s="46" t="str">
        <f>'Absol.poř.'!C36</f>
        <v>Vévoda</v>
      </c>
      <c r="C42" s="46" t="str">
        <f>'Absol.poř.'!D36</f>
        <v>Ivan</v>
      </c>
      <c r="D42" s="46" t="str">
        <f>'Absol.poř.'!E36</f>
        <v>AK Perná</v>
      </c>
      <c r="E42" s="46">
        <f>'Absol.poř.'!F36</f>
        <v>1960</v>
      </c>
    </row>
    <row r="43" spans="1:5" ht="12.75">
      <c r="A43" s="45">
        <f>'Absol.poř.'!B42</f>
        <v>74</v>
      </c>
      <c r="B43" s="46" t="str">
        <f>'Absol.poř.'!C42</f>
        <v>Vačkař</v>
      </c>
      <c r="C43" s="46" t="str">
        <f>'Absol.poř.'!D42</f>
        <v>Rostislav</v>
      </c>
      <c r="D43" s="46" t="str">
        <f>'Absol.poř.'!E42</f>
        <v>Katastrofa Břeclav</v>
      </c>
      <c r="E43" s="46">
        <f>'Absol.poř.'!F42</f>
        <v>1974</v>
      </c>
    </row>
    <row r="44" spans="1:5" ht="12.75">
      <c r="A44" s="45">
        <f>'Absol.poř.'!B124</f>
        <v>75</v>
      </c>
      <c r="B44" s="46" t="str">
        <f>'Absol.poř.'!C124</f>
        <v>Jakubcová</v>
      </c>
      <c r="C44" s="46" t="str">
        <f>'Absol.poř.'!D124</f>
        <v>Petra</v>
      </c>
      <c r="D44" s="46" t="str">
        <f>'Absol.poř.'!E124</f>
        <v>nezařazen</v>
      </c>
      <c r="E44" s="46">
        <f>'Absol.poř.'!F124</f>
        <v>1980</v>
      </c>
    </row>
    <row r="45" spans="1:5" ht="12.75">
      <c r="A45" s="45">
        <f>'Absol.poř.'!B63</f>
        <v>76</v>
      </c>
      <c r="B45" s="46" t="str">
        <f>'Absol.poř.'!C63</f>
        <v>Chlupová</v>
      </c>
      <c r="C45" s="46" t="str">
        <f>'Absol.poř.'!D63</f>
        <v>Tereza</v>
      </c>
      <c r="D45" s="46" t="str">
        <f>'Absol.poř.'!E63</f>
        <v>SKST Kamenice</v>
      </c>
      <c r="E45" s="46">
        <f>'Absol.poř.'!F63</f>
        <v>1991</v>
      </c>
    </row>
    <row r="46" spans="1:5" ht="12.75">
      <c r="A46" s="45">
        <f>'Absol.poř.'!B88</f>
        <v>77</v>
      </c>
      <c r="B46" s="46" t="str">
        <f>'Absol.poř.'!C88</f>
        <v>Chlup</v>
      </c>
      <c r="C46" s="46" t="str">
        <f>'Absol.poř.'!D88</f>
        <v>Petr</v>
      </c>
      <c r="D46" s="46" t="str">
        <f>'Absol.poř.'!E88</f>
        <v>SKST Kamenice</v>
      </c>
      <c r="E46" s="46">
        <f>'Absol.poř.'!F88</f>
        <v>1963</v>
      </c>
    </row>
    <row r="47" spans="1:5" ht="12.75">
      <c r="A47" s="45">
        <f>'Absol.poř.'!B65</f>
        <v>79</v>
      </c>
      <c r="B47" s="46" t="str">
        <f>'Absol.poř.'!C65</f>
        <v>Hanák</v>
      </c>
      <c r="C47" s="46" t="str">
        <f>'Absol.poř.'!D65</f>
        <v>Albín</v>
      </c>
      <c r="D47" s="46" t="str">
        <f>'Absol.poř.'!E65</f>
        <v>Brno</v>
      </c>
      <c r="E47" s="46">
        <f>'Absol.poř.'!F65</f>
        <v>1951</v>
      </c>
    </row>
    <row r="48" spans="1:5" ht="12.75">
      <c r="A48" s="45">
        <f>'Absol.poř.'!B55</f>
        <v>82</v>
      </c>
      <c r="B48" s="46" t="str">
        <f>'Absol.poř.'!C55</f>
        <v>Kuben</v>
      </c>
      <c r="C48" s="46" t="str">
        <f>'Absol.poř.'!D55</f>
        <v>Karel</v>
      </c>
      <c r="D48" s="46" t="str">
        <f>'Absol.poř.'!E55</f>
        <v>Znojmo</v>
      </c>
      <c r="E48" s="46">
        <f>'Absol.poř.'!F55</f>
        <v>1976</v>
      </c>
    </row>
    <row r="49" spans="1:5" ht="12.75">
      <c r="A49" s="45">
        <f>'Absol.poř.'!B107</f>
        <v>83</v>
      </c>
      <c r="B49" s="46" t="str">
        <f>'Absol.poř.'!C107</f>
        <v>Kašová</v>
      </c>
      <c r="C49" s="46" t="str">
        <f>'Absol.poř.'!D107</f>
        <v>Hana</v>
      </c>
      <c r="D49" s="46" t="str">
        <f>'Absol.poř.'!E107</f>
        <v>Barnex Brno</v>
      </c>
      <c r="E49" s="46">
        <f>'Absol.poř.'!F107</f>
        <v>1954</v>
      </c>
    </row>
    <row r="50" spans="1:5" ht="12.75">
      <c r="A50" s="45">
        <f>'Absol.poř.'!B23</f>
        <v>84</v>
      </c>
      <c r="B50" s="46" t="str">
        <f>'Absol.poř.'!C23</f>
        <v>Kaše</v>
      </c>
      <c r="C50" s="46" t="str">
        <f>'Absol.poř.'!D23</f>
        <v>Jaroslav</v>
      </c>
      <c r="D50" s="46" t="str">
        <f>'Absol.poř.'!E23</f>
        <v>Barnex Brno</v>
      </c>
      <c r="E50" s="46">
        <f>'Absol.poř.'!F23</f>
        <v>1953</v>
      </c>
    </row>
    <row r="51" spans="1:5" ht="12.75">
      <c r="A51" s="45">
        <f>'Absol.poř.'!B121</f>
        <v>85</v>
      </c>
      <c r="B51" s="46" t="str">
        <f>'Absol.poř.'!C121</f>
        <v>Holíková</v>
      </c>
      <c r="C51" s="46" t="str">
        <f>'Absol.poř.'!D121</f>
        <v>Ida</v>
      </c>
      <c r="D51" s="46" t="str">
        <f>'Absol.poř.'!E121</f>
        <v>Znojemské běhání</v>
      </c>
      <c r="E51" s="46">
        <f>'Absol.poř.'!F121</f>
        <v>1964</v>
      </c>
    </row>
    <row r="52" spans="1:5" ht="12.75">
      <c r="A52" s="45">
        <f>'Absol.poř.'!B70</f>
        <v>86</v>
      </c>
      <c r="B52" s="46" t="str">
        <f>'Absol.poř.'!C70</f>
        <v>Lach</v>
      </c>
      <c r="C52" s="46" t="str">
        <f>'Absol.poř.'!D70</f>
        <v>Thomas</v>
      </c>
      <c r="D52" s="46" t="str">
        <f>'Absol.poř.'!E70</f>
        <v>Vienna</v>
      </c>
      <c r="E52" s="46">
        <f>'Absol.poř.'!F70</f>
        <v>1957</v>
      </c>
    </row>
    <row r="53" spans="1:5" ht="12.75">
      <c r="A53" s="45">
        <f>'Absol.poř.'!B4</f>
        <v>87</v>
      </c>
      <c r="B53" s="46" t="str">
        <f>'Absol.poř.'!C4</f>
        <v>Orálek</v>
      </c>
      <c r="C53" s="46" t="str">
        <f>'Absol.poř.'!D4</f>
        <v>Daniel</v>
      </c>
      <c r="D53" s="46" t="str">
        <f>'Absol.poř.'!E4</f>
        <v>AC Mor.Slavia</v>
      </c>
      <c r="E53" s="46">
        <f>'Absol.poř.'!F4</f>
        <v>1970</v>
      </c>
    </row>
    <row r="54" spans="1:5" ht="12.75">
      <c r="A54" s="45">
        <f>'Absol.poř.'!B104</f>
        <v>88</v>
      </c>
      <c r="B54" s="46" t="str">
        <f>'Absol.poř.'!C104</f>
        <v>Dvořáková</v>
      </c>
      <c r="C54" s="46" t="str">
        <f>'Absol.poř.'!D104</f>
        <v>Eva</v>
      </c>
      <c r="D54" s="46" t="str">
        <f>'Absol.poř.'!E104</f>
        <v>Prostějov</v>
      </c>
      <c r="E54" s="46">
        <f>'Absol.poř.'!F104</f>
        <v>1955</v>
      </c>
    </row>
    <row r="55" spans="1:5" ht="12.75">
      <c r="A55" s="45">
        <f>'Absol.poř.'!B9</f>
        <v>89</v>
      </c>
      <c r="B55" s="46" t="str">
        <f>'Absol.poř.'!C9</f>
        <v>Dvořák</v>
      </c>
      <c r="C55" s="46" t="str">
        <f>'Absol.poř.'!D9</f>
        <v>Pavel</v>
      </c>
      <c r="D55" s="46" t="str">
        <f>'Absol.poř.'!E9</f>
        <v>Biatlon Prostějov</v>
      </c>
      <c r="E55" s="46">
        <f>'Absol.poř.'!F9</f>
        <v>1982</v>
      </c>
    </row>
    <row r="56" spans="1:5" ht="12.75">
      <c r="A56" s="45">
        <f>'Absol.poř.'!B10</f>
        <v>90</v>
      </c>
      <c r="B56" s="46" t="str">
        <f>'Absol.poř.'!C10</f>
        <v>Durďák</v>
      </c>
      <c r="C56" s="46" t="str">
        <f>'Absol.poř.'!D10</f>
        <v>Luděk</v>
      </c>
      <c r="D56" s="46" t="str">
        <f>'Absol.poř.'!E10</f>
        <v>SDH Rohatec</v>
      </c>
      <c r="E56" s="46">
        <f>'Absol.poř.'!F10</f>
        <v>1977</v>
      </c>
    </row>
    <row r="57" spans="1:5" ht="12.75">
      <c r="A57" s="45">
        <f>'Absol.poř.'!B99</f>
        <v>91</v>
      </c>
      <c r="B57" s="46" t="str">
        <f>'Absol.poř.'!C99</f>
        <v>Durnová</v>
      </c>
      <c r="C57" s="46" t="str">
        <f>'Absol.poř.'!D99</f>
        <v>Marta</v>
      </c>
      <c r="D57" s="46" t="str">
        <f>'Absol.poř.'!E99</f>
        <v>Branopac Veselí n.Mor.</v>
      </c>
      <c r="E57" s="46">
        <f>'Absol.poř.'!F99</f>
        <v>1964</v>
      </c>
    </row>
    <row r="58" spans="1:5" ht="12.75">
      <c r="A58" s="45">
        <f>'Absol.poř.'!B114</f>
        <v>92</v>
      </c>
      <c r="B58" s="46" t="str">
        <f>'Absol.poř.'!C114</f>
        <v>Hána</v>
      </c>
      <c r="C58" s="46" t="str">
        <f>'Absol.poř.'!D114</f>
        <v>Květoslav</v>
      </c>
      <c r="D58" s="46" t="str">
        <f>'Absol.poř.'!E114</f>
        <v>Obec Mistřín</v>
      </c>
      <c r="E58" s="46">
        <f>'Absol.poř.'!F114</f>
        <v>1937</v>
      </c>
    </row>
    <row r="59" spans="1:5" ht="12.75">
      <c r="A59" s="45">
        <f>'Absol.poř.'!B31</f>
        <v>93</v>
      </c>
      <c r="B59" s="46" t="str">
        <f>'Absol.poř.'!C31</f>
        <v>Rozman</v>
      </c>
      <c r="C59" s="46" t="str">
        <f>'Absol.poř.'!D31</f>
        <v>Ladislav</v>
      </c>
      <c r="D59" s="46" t="str">
        <f>'Absol.poř.'!E31</f>
        <v>Cyklo Brno</v>
      </c>
      <c r="E59" s="46">
        <f>'Absol.poř.'!F31</f>
        <v>1954</v>
      </c>
    </row>
    <row r="60" spans="1:5" ht="12.75">
      <c r="A60" s="45">
        <f>'Absol.poř.'!B50</f>
        <v>94</v>
      </c>
      <c r="B60" s="46" t="str">
        <f>'Absol.poř.'!C50</f>
        <v>Mareš</v>
      </c>
      <c r="C60" s="46" t="str">
        <f>'Absol.poř.'!D50</f>
        <v>Bohumil</v>
      </c>
      <c r="D60" s="46" t="str">
        <f>'Absol.poř.'!E50</f>
        <v>Lear Brno</v>
      </c>
      <c r="E60" s="46">
        <f>'Absol.poř.'!F50</f>
        <v>1951</v>
      </c>
    </row>
    <row r="61" spans="1:5" ht="12.75">
      <c r="A61" s="45">
        <f>'Absol.poř.'!B68</f>
        <v>95</v>
      </c>
      <c r="B61" s="46" t="str">
        <f>'Absol.poř.'!C68</f>
        <v>Zezula</v>
      </c>
      <c r="C61" s="46" t="str">
        <f>'Absol.poř.'!D68</f>
        <v>Luděk</v>
      </c>
      <c r="D61" s="46" t="str">
        <f>'Absol.poř.'!E68</f>
        <v>Brno</v>
      </c>
      <c r="E61" s="46">
        <f>'Absol.poř.'!F68</f>
        <v>1962</v>
      </c>
    </row>
    <row r="62" spans="1:5" ht="12.75">
      <c r="A62" s="45">
        <f>'Absol.poř.'!B102</f>
        <v>96</v>
      </c>
      <c r="B62" s="46" t="str">
        <f>'Absol.poř.'!C102</f>
        <v>Žákovská</v>
      </c>
      <c r="C62" s="46" t="str">
        <f>'Absol.poř.'!D102</f>
        <v>Alena</v>
      </c>
      <c r="D62" s="46" t="str">
        <f>'Absol.poř.'!E102</f>
        <v>Horizont Blansko</v>
      </c>
      <c r="E62" s="46">
        <f>'Absol.poř.'!F102</f>
        <v>1962</v>
      </c>
    </row>
    <row r="63" spans="1:5" ht="12.75">
      <c r="A63" s="45">
        <f>'Absol.poř.'!B113</f>
        <v>97</v>
      </c>
      <c r="B63" s="46" t="str">
        <f>'Absol.poř.'!C113</f>
        <v>Slabáková</v>
      </c>
      <c r="C63" s="46" t="str">
        <f>'Absol.poř.'!D113</f>
        <v>Lenka</v>
      </c>
      <c r="D63" s="46" t="str">
        <f>'Absol.poř.'!E113</f>
        <v>Ak Olymp Brno</v>
      </c>
      <c r="E63" s="46">
        <f>'Absol.poř.'!F113</f>
        <v>1966</v>
      </c>
    </row>
    <row r="64" spans="1:5" ht="12.75">
      <c r="A64" s="45">
        <f>'Absol.poř.'!B29</f>
        <v>98</v>
      </c>
      <c r="B64" s="46" t="str">
        <f>'Absol.poř.'!C29</f>
        <v>Skyba</v>
      </c>
      <c r="C64" s="46" t="str">
        <f>'Absol.poř.'!D29</f>
        <v>Martin</v>
      </c>
      <c r="D64" s="46" t="str">
        <f>'Absol.poř.'!E29</f>
        <v>Dinosport Ivančice</v>
      </c>
      <c r="E64" s="46">
        <f>'Absol.poř.'!F29</f>
        <v>1962</v>
      </c>
    </row>
    <row r="65" spans="1:5" ht="12.75">
      <c r="A65" s="45">
        <f>'Absol.poř.'!B41</f>
        <v>99</v>
      </c>
      <c r="B65" s="46" t="str">
        <f>'Absol.poř.'!C41</f>
        <v>Brtník</v>
      </c>
      <c r="C65" s="46" t="str">
        <f>'Absol.poř.'!D41</f>
        <v>Jiří</v>
      </c>
      <c r="D65" s="46" t="str">
        <f>'Absol.poř.'!E41</f>
        <v>Orelochor</v>
      </c>
      <c r="E65" s="46">
        <f>'Absol.poř.'!F41</f>
        <v>1952</v>
      </c>
    </row>
    <row r="66" spans="1:5" ht="12.75">
      <c r="A66" s="45">
        <f>'Absol.poř.'!B35</f>
        <v>100</v>
      </c>
      <c r="B66" s="46" t="str">
        <f>'Absol.poř.'!C35</f>
        <v>Juřica</v>
      </c>
      <c r="C66" s="46" t="str">
        <f>'Absol.poř.'!D35</f>
        <v>Pavel</v>
      </c>
      <c r="D66" s="46" t="str">
        <f>'Absol.poř.'!E35</f>
        <v>MK Seitl Ostrava</v>
      </c>
      <c r="E66" s="46">
        <f>'Absol.poř.'!F35</f>
        <v>1979</v>
      </c>
    </row>
    <row r="67" spans="1:5" ht="12.75">
      <c r="A67" s="45">
        <f>'Absol.poř.'!B12</f>
        <v>101</v>
      </c>
      <c r="B67" s="46" t="str">
        <f>'Absol.poř.'!C12</f>
        <v>Holzmann</v>
      </c>
      <c r="C67" s="46" t="str">
        <f>'Absol.poř.'!D12</f>
        <v>Markus</v>
      </c>
      <c r="D67" s="46" t="str">
        <f>'Absol.poř.'!E12</f>
        <v>LC Erdpress</v>
      </c>
      <c r="E67" s="46">
        <f>'Absol.poř.'!F12</f>
        <v>1980</v>
      </c>
    </row>
    <row r="68" spans="1:5" ht="12.75">
      <c r="A68" s="45">
        <f>'Absol.poř.'!B7</f>
        <v>102</v>
      </c>
      <c r="B68" s="46" t="str">
        <f>'Absol.poř.'!C7</f>
        <v>Novotný</v>
      </c>
      <c r="C68" s="46" t="str">
        <f>'Absol.poř.'!D7</f>
        <v>Ondřej</v>
      </c>
      <c r="D68" s="46" t="str">
        <f>'Absol.poř.'!E7</f>
        <v>VSK Uni Brno</v>
      </c>
      <c r="E68" s="46">
        <f>'Absol.poř.'!F7</f>
        <v>1992</v>
      </c>
    </row>
    <row r="69" spans="1:5" ht="12.75">
      <c r="A69" s="45">
        <f>'Absol.poř.'!B19</f>
        <v>103</v>
      </c>
      <c r="B69" s="46" t="str">
        <f>'Absol.poř.'!C19</f>
        <v>Přikryl</v>
      </c>
      <c r="C69" s="46" t="str">
        <f>'Absol.poř.'!D19</f>
        <v>Petr</v>
      </c>
      <c r="D69" s="46" t="str">
        <f>'Absol.poř.'!E19</f>
        <v>KOB Moira Brno</v>
      </c>
      <c r="E69" s="46">
        <f>'Absol.poř.'!F19</f>
        <v>1967</v>
      </c>
    </row>
    <row r="70" spans="1:5" ht="12.75">
      <c r="A70" s="45">
        <f>'Absol.poř.'!B40</f>
        <v>104</v>
      </c>
      <c r="B70" s="46" t="str">
        <f>'Absol.poř.'!C40</f>
        <v>Baják</v>
      </c>
      <c r="C70" s="46" t="str">
        <f>'Absol.poř.'!D40</f>
        <v>Marek</v>
      </c>
      <c r="D70" s="46" t="str">
        <f>'Absol.poř.'!E40</f>
        <v>SK Velké Bílovice</v>
      </c>
      <c r="E70" s="46">
        <f>'Absol.poř.'!F40</f>
        <v>1972</v>
      </c>
    </row>
    <row r="71" spans="1:5" ht="12.75">
      <c r="A71" s="45">
        <f>'Absol.poř.'!B11</f>
        <v>105</v>
      </c>
      <c r="B71" s="46" t="str">
        <f>'Absol.poř.'!C11</f>
        <v>Hrobař</v>
      </c>
      <c r="C71" s="46" t="str">
        <f>'Absol.poř.'!D11</f>
        <v>Štěpán</v>
      </c>
      <c r="D71" s="46" t="str">
        <f>'Absol.poř.'!E11</f>
        <v>KOB Brno</v>
      </c>
      <c r="E71" s="46">
        <f>'Absol.poř.'!F11</f>
        <v>1991</v>
      </c>
    </row>
    <row r="72" spans="1:5" ht="12.75">
      <c r="A72" s="45">
        <f>'Absol.poř.'!B17</f>
        <v>106</v>
      </c>
      <c r="B72" s="46" t="str">
        <f>'Absol.poř.'!C17</f>
        <v>Mokrý</v>
      </c>
      <c r="C72" s="46" t="str">
        <f>'Absol.poř.'!D17</f>
        <v>Stanislav</v>
      </c>
      <c r="D72" s="46" t="str">
        <f>'Absol.poř.'!E17</f>
        <v>KOB Brno</v>
      </c>
      <c r="E72" s="46">
        <f>'Absol.poř.'!F17</f>
        <v>1992</v>
      </c>
    </row>
    <row r="73" spans="1:5" ht="12.75">
      <c r="A73" s="45">
        <f>'Absol.poř.'!B30</f>
        <v>107</v>
      </c>
      <c r="B73" s="46" t="str">
        <f>'Absol.poř.'!C30</f>
        <v>Mokrý</v>
      </c>
      <c r="C73" s="46" t="str">
        <f>'Absol.poř.'!D30</f>
        <v>Ondřej</v>
      </c>
      <c r="D73" s="46" t="str">
        <f>'Absol.poř.'!E30</f>
        <v>KOB Brno</v>
      </c>
      <c r="E73" s="46">
        <f>'Absol.poř.'!F30</f>
        <v>1994</v>
      </c>
    </row>
    <row r="74" spans="1:5" ht="12.75">
      <c r="A74" s="45">
        <f>'Absol.poř.'!B101</f>
        <v>108</v>
      </c>
      <c r="B74" s="46" t="str">
        <f>'Absol.poř.'!C101</f>
        <v>Michalková</v>
      </c>
      <c r="C74" s="46" t="str">
        <f>'Absol.poř.'!D101</f>
        <v>Renata</v>
      </c>
      <c r="D74" s="46" t="str">
        <f>'Absol.poř.'!E101</f>
        <v>Hodonín</v>
      </c>
      <c r="E74" s="46">
        <f>'Absol.poř.'!F101</f>
        <v>1981</v>
      </c>
    </row>
    <row r="75" spans="1:5" ht="12.75">
      <c r="A75" s="45">
        <f>'Absol.poř.'!B32</f>
        <v>109</v>
      </c>
      <c r="B75" s="46" t="str">
        <f>'Absol.poř.'!C32</f>
        <v>Oslzlý</v>
      </c>
      <c r="C75" s="46" t="str">
        <f>'Absol.poř.'!D32</f>
        <v>Martin</v>
      </c>
      <c r="D75" s="46" t="str">
        <f>'Absol.poř.'!E32</f>
        <v>Velké Bílovice</v>
      </c>
      <c r="E75" s="46">
        <f>'Absol.poř.'!F32</f>
        <v>1981</v>
      </c>
    </row>
    <row r="76" spans="1:5" ht="12.75">
      <c r="A76" s="45">
        <f>'Absol.poř.'!B79</f>
        <v>110</v>
      </c>
      <c r="B76" s="46" t="str">
        <f>'Absol.poř.'!C79</f>
        <v>Pudelka</v>
      </c>
      <c r="C76" s="46" t="str">
        <f>'Absol.poř.'!D79</f>
        <v>Jaroslav</v>
      </c>
      <c r="D76" s="46" t="str">
        <f>'Absol.poř.'!E79</f>
        <v>nezařazen</v>
      </c>
      <c r="E76" s="46">
        <f>'Absol.poř.'!F79</f>
        <v>1953</v>
      </c>
    </row>
    <row r="77" spans="1:5" ht="12.75">
      <c r="A77" s="45">
        <f>'Absol.poř.'!B33</f>
        <v>111</v>
      </c>
      <c r="B77" s="46" t="str">
        <f>'Absol.poř.'!C33</f>
        <v>Fritscher</v>
      </c>
      <c r="C77" s="46" t="str">
        <f>'Absol.poř.'!D33</f>
        <v>Adam</v>
      </c>
      <c r="D77" s="46" t="str">
        <f>'Absol.poř.'!E33</f>
        <v>TJ Liga 100</v>
      </c>
      <c r="E77" s="46">
        <f>'Absol.poř.'!F33</f>
        <v>1975</v>
      </c>
    </row>
    <row r="78" spans="1:5" ht="12.75">
      <c r="A78" s="45">
        <f>'Absol.poř.'!B72</f>
        <v>112</v>
      </c>
      <c r="B78" s="46" t="str">
        <f>'Absol.poř.'!C72</f>
        <v>Lenhart</v>
      </c>
      <c r="C78" s="46" t="str">
        <f>'Absol.poř.'!D72</f>
        <v>Vít</v>
      </c>
      <c r="D78" s="46" t="str">
        <f>'Absol.poř.'!E72</f>
        <v>TJ Liga 100</v>
      </c>
      <c r="E78" s="46">
        <f>'Absol.poř.'!F72</f>
        <v>1982</v>
      </c>
    </row>
    <row r="79" spans="1:5" ht="12.75">
      <c r="A79" s="45">
        <f>'Absol.poř.'!B54</f>
        <v>113</v>
      </c>
      <c r="B79" s="46" t="str">
        <f>'Absol.poř.'!C54</f>
        <v>Koechel</v>
      </c>
      <c r="C79" s="46" t="str">
        <f>'Absol.poř.'!D54</f>
        <v>Franz</v>
      </c>
      <c r="D79" s="46" t="str">
        <f>'Absol.poř.'!E54</f>
        <v>LAC Harlekin</v>
      </c>
      <c r="E79" s="46">
        <f>'Absol.poř.'!F54</f>
        <v>1957</v>
      </c>
    </row>
    <row r="80" spans="1:5" ht="12.75">
      <c r="A80" s="45">
        <f>'Absol.poř.'!B66</f>
        <v>114</v>
      </c>
      <c r="B80" s="46" t="str">
        <f>'Absol.poř.'!C66</f>
        <v>Pelzer</v>
      </c>
      <c r="C80" s="46" t="str">
        <f>'Absol.poř.'!D66</f>
        <v>Lorenz</v>
      </c>
      <c r="D80" s="46" t="str">
        <f>'Absol.poř.'!E66</f>
        <v>LAC Harlekin</v>
      </c>
      <c r="E80" s="46">
        <f>'Absol.poř.'!F66</f>
        <v>1951</v>
      </c>
    </row>
    <row r="81" spans="1:5" ht="12.75">
      <c r="A81" s="45">
        <f>'Absol.poř.'!B74</f>
        <v>115</v>
      </c>
      <c r="B81" s="46" t="str">
        <f>'Absol.poř.'!C74</f>
        <v>Martin</v>
      </c>
      <c r="C81" s="46" t="str">
        <f>'Absol.poř.'!D74</f>
        <v>Christian</v>
      </c>
      <c r="D81" s="46" t="str">
        <f>'Absol.poř.'!E74</f>
        <v>LAC Harlekin</v>
      </c>
      <c r="E81" s="46">
        <f>'Absol.poř.'!F74</f>
        <v>1963</v>
      </c>
    </row>
    <row r="82" spans="1:5" ht="12.75">
      <c r="A82" s="45">
        <f>'Absol.poř.'!B21</f>
        <v>116</v>
      </c>
      <c r="B82" s="46" t="str">
        <f>'Absol.poř.'!C21</f>
        <v>Wellner</v>
      </c>
      <c r="C82" s="46" t="str">
        <f>'Absol.poř.'!D21</f>
        <v>Markus</v>
      </c>
      <c r="D82" s="46" t="str">
        <f>'Absol.poř.'!E21</f>
        <v>LAC Harlekin</v>
      </c>
      <c r="E82" s="46">
        <f>'Absol.poř.'!F21</f>
        <v>1973</v>
      </c>
    </row>
    <row r="83" spans="1:5" ht="12.75">
      <c r="A83" s="45">
        <f>'Absol.poř.'!B76</f>
        <v>117</v>
      </c>
      <c r="B83" s="46" t="str">
        <f>'Absol.poř.'!C76</f>
        <v>Vávra</v>
      </c>
      <c r="C83" s="46" t="str">
        <f>'Absol.poř.'!D76</f>
        <v>Václav</v>
      </c>
      <c r="D83" s="46" t="str">
        <f>'Absol.poř.'!E76</f>
        <v>nezařazen</v>
      </c>
      <c r="E83" s="46">
        <f>'Absol.poř.'!F76</f>
        <v>1971</v>
      </c>
    </row>
    <row r="84" spans="1:5" ht="12.75">
      <c r="A84" s="45">
        <f>'Absol.poř.'!B71</f>
        <v>118</v>
      </c>
      <c r="B84" s="46" t="str">
        <f>'Absol.poř.'!C71</f>
        <v>Vávra</v>
      </c>
      <c r="C84" s="46" t="str">
        <f>'Absol.poř.'!D71</f>
        <v>Petr</v>
      </c>
      <c r="D84" s="46" t="str">
        <f>'Absol.poř.'!E71</f>
        <v>ŠAK Židlochovice</v>
      </c>
      <c r="E84" s="46">
        <f>'Absol.poř.'!F71</f>
        <v>2000</v>
      </c>
    </row>
    <row r="85" spans="1:5" ht="12.75">
      <c r="A85" s="45">
        <f>'Absol.poř.'!B51</f>
        <v>119</v>
      </c>
      <c r="B85" s="46" t="str">
        <f>'Absol.poř.'!C51</f>
        <v>Vávra</v>
      </c>
      <c r="C85" s="46" t="str">
        <f>'Absol.poř.'!D51</f>
        <v>Václav</v>
      </c>
      <c r="D85" s="46" t="str">
        <f>'Absol.poř.'!E51</f>
        <v>ŠAK Židlochovice</v>
      </c>
      <c r="E85" s="46">
        <f>'Absol.poř.'!F51</f>
        <v>1998</v>
      </c>
    </row>
    <row r="86" spans="1:5" ht="12.75">
      <c r="A86" s="45">
        <f>'Absol.poř.'!B96</f>
        <v>120</v>
      </c>
      <c r="B86" s="46" t="str">
        <f>'Absol.poř.'!C96</f>
        <v>Jančaříková</v>
      </c>
      <c r="C86" s="46" t="str">
        <f>'Absol.poř.'!D96</f>
        <v>Lenka</v>
      </c>
      <c r="D86" s="46" t="str">
        <f>'Absol.poř.'!E96</f>
        <v>AAC Brno</v>
      </c>
      <c r="E86" s="46">
        <f>'Absol.poř.'!F96</f>
        <v>1970</v>
      </c>
    </row>
    <row r="87" spans="1:5" ht="12.75">
      <c r="A87" s="45">
        <f>'Absol.poř.'!B44</f>
        <v>121</v>
      </c>
      <c r="B87" s="46" t="str">
        <f>'Absol.poř.'!C44</f>
        <v>Glock</v>
      </c>
      <c r="C87" s="46" t="str">
        <f>'Absol.poř.'!D44</f>
        <v>Kurt</v>
      </c>
      <c r="D87" s="46" t="str">
        <f>'Absol.poř.'!E44</f>
        <v>LAC Harlekin</v>
      </c>
      <c r="E87" s="46">
        <f>'Absol.poř.'!F44</f>
        <v>1987</v>
      </c>
    </row>
    <row r="88" spans="1:5" ht="12.75">
      <c r="A88" s="45">
        <f>'Absol.poř.'!B82</f>
        <v>122</v>
      </c>
      <c r="B88" s="46" t="str">
        <f>'Absol.poř.'!C82</f>
        <v>Schold</v>
      </c>
      <c r="C88" s="46" t="str">
        <f>'Absol.poř.'!D82</f>
        <v>Markus</v>
      </c>
      <c r="D88" s="46" t="str">
        <f>'Absol.poř.'!E82</f>
        <v>LAC Harlekin</v>
      </c>
      <c r="E88" s="46">
        <f>'Absol.poř.'!F82</f>
        <v>1987</v>
      </c>
    </row>
    <row r="89" spans="1:5" ht="12.75">
      <c r="A89" s="45">
        <f>'Absol.poř.'!B83</f>
        <v>123</v>
      </c>
      <c r="B89" s="46" t="str">
        <f>'Absol.poř.'!C83</f>
        <v>Kluger</v>
      </c>
      <c r="C89" s="46" t="str">
        <f>'Absol.poř.'!D83</f>
        <v>Manfred</v>
      </c>
      <c r="D89" s="46" t="str">
        <f>'Absol.poř.'!E83</f>
        <v>LAC Harlekin</v>
      </c>
      <c r="E89" s="46">
        <f>'Absol.poř.'!F83</f>
        <v>1965</v>
      </c>
    </row>
    <row r="90" spans="1:5" ht="12.75">
      <c r="A90" s="45">
        <f>'Absol.poř.'!B59</f>
        <v>124</v>
      </c>
      <c r="B90" s="46" t="str">
        <f>'Absol.poř.'!C59</f>
        <v>Svoboda</v>
      </c>
      <c r="C90" s="46" t="str">
        <f>'Absol.poř.'!D59</f>
        <v>Marek</v>
      </c>
      <c r="D90" s="46" t="str">
        <f>'Absol.poř.'!E59</f>
        <v>nezařazen</v>
      </c>
      <c r="E90" s="46">
        <f>'Absol.poř.'!F59</f>
        <v>1971</v>
      </c>
    </row>
    <row r="91" spans="1:5" ht="12.75">
      <c r="A91" s="45">
        <f>'Absol.poř.'!B95</f>
        <v>125</v>
      </c>
      <c r="B91" s="46" t="str">
        <f>'Absol.poř.'!C95</f>
        <v>Beniačová</v>
      </c>
      <c r="C91" s="46" t="str">
        <f>'Absol.poř.'!D95</f>
        <v>Linda</v>
      </c>
      <c r="D91" s="46" t="str">
        <f>'Absol.poř.'!E95</f>
        <v>Brno</v>
      </c>
      <c r="E91" s="46">
        <f>'Absol.poř.'!F95</f>
        <v>1978</v>
      </c>
    </row>
    <row r="92" spans="1:5" ht="12.75">
      <c r="A92" s="45">
        <f>'Absol.poř.'!B64</f>
        <v>126</v>
      </c>
      <c r="B92" s="46" t="str">
        <f>'Absol.poř.'!C64</f>
        <v>Sobotka</v>
      </c>
      <c r="C92" s="46" t="str">
        <f>'Absol.poř.'!D64</f>
        <v>Jan</v>
      </c>
      <c r="D92" s="46" t="str">
        <f>'Absol.poř.'!E64</f>
        <v>Nové Město</v>
      </c>
      <c r="E92" s="46">
        <f>'Absol.poř.'!F64</f>
        <v>1975</v>
      </c>
    </row>
    <row r="93" spans="1:5" ht="12.75">
      <c r="A93" s="45">
        <f>'Absol.poř.'!B125</f>
        <v>127</v>
      </c>
      <c r="B93" s="46" t="str">
        <f>'Absol.poř.'!C125</f>
        <v>Machala</v>
      </c>
      <c r="C93" s="46" t="str">
        <f>'Absol.poř.'!D125</f>
        <v>Jaroslav</v>
      </c>
      <c r="D93" s="46" t="str">
        <f>'Absol.poř.'!E125</f>
        <v>HLK</v>
      </c>
      <c r="E93" s="46">
        <f>'Absol.poř.'!F125</f>
        <v>1938</v>
      </c>
    </row>
    <row r="94" spans="1:5" ht="12.75">
      <c r="A94" s="45">
        <f>'Absol.poř.'!B112</f>
        <v>128</v>
      </c>
      <c r="B94" s="46" t="str">
        <f>'Absol.poř.'!C112</f>
        <v>Budinská</v>
      </c>
      <c r="C94" s="46" t="str">
        <f>'Absol.poř.'!D112</f>
        <v>Hana</v>
      </c>
      <c r="D94" s="46" t="str">
        <f>'Absol.poř.'!E112</f>
        <v>MS Brno</v>
      </c>
      <c r="E94" s="46">
        <f>'Absol.poř.'!F112</f>
        <v>1960</v>
      </c>
    </row>
    <row r="95" spans="1:5" ht="12.75">
      <c r="A95" s="45">
        <f>'Absol.poř.'!B85</f>
        <v>129</v>
      </c>
      <c r="B95" s="46" t="str">
        <f>'Absol.poř.'!C85</f>
        <v>Kopeček</v>
      </c>
      <c r="C95" s="46" t="str">
        <f>'Absol.poř.'!D85</f>
        <v>Ivan</v>
      </c>
      <c r="D95" s="46" t="str">
        <f>'Absol.poř.'!E85</f>
        <v>MS Brno</v>
      </c>
      <c r="E95" s="46">
        <f>'Absol.poř.'!F85</f>
        <v>1949</v>
      </c>
    </row>
    <row r="96" spans="1:5" ht="12.75">
      <c r="A96" s="45">
        <f>'Absol.poř.'!B56</f>
        <v>130</v>
      </c>
      <c r="B96" s="46" t="str">
        <f>'Absol.poř.'!C56</f>
        <v>Stráník</v>
      </c>
      <c r="C96" s="46" t="str">
        <f>'Absol.poř.'!D56</f>
        <v>Aleš</v>
      </c>
      <c r="D96" s="46" t="str">
        <f>'Absol.poř.'!E56</f>
        <v>Blansko</v>
      </c>
      <c r="E96" s="46">
        <f>'Absol.poř.'!F56</f>
        <v>1950</v>
      </c>
    </row>
    <row r="97" spans="1:5" ht="12.75">
      <c r="A97" s="45">
        <f>'Absol.poř.'!B111</f>
        <v>131</v>
      </c>
      <c r="B97" s="46" t="str">
        <f>'Absol.poř.'!C111</f>
        <v>Krejčířová</v>
      </c>
      <c r="C97" s="46" t="str">
        <f>'Absol.poř.'!D111</f>
        <v>Kateřina</v>
      </c>
      <c r="D97" s="46" t="str">
        <f>'Absol.poř.'!E111</f>
        <v>Sv.Kateřina</v>
      </c>
      <c r="E97" s="46">
        <f>'Absol.poř.'!F111</f>
        <v>1972</v>
      </c>
    </row>
    <row r="98" spans="1:5" ht="12.75">
      <c r="A98" s="45">
        <f>'Absol.poř.'!B57</f>
        <v>132</v>
      </c>
      <c r="B98" s="46" t="str">
        <f>'Absol.poř.'!C57</f>
        <v>Šmatera</v>
      </c>
      <c r="C98" s="46" t="str">
        <f>'Absol.poř.'!D57</f>
        <v>Petr</v>
      </c>
      <c r="D98" s="46" t="str">
        <f>'Absol.poř.'!E57</f>
        <v>Kunštát</v>
      </c>
      <c r="E98" s="46">
        <f>'Absol.poř.'!F57</f>
        <v>1961</v>
      </c>
    </row>
    <row r="99" spans="1:5" ht="12.75">
      <c r="A99" s="45">
        <f>'Absol.poř.'!B18</f>
        <v>133</v>
      </c>
      <c r="B99" s="46" t="str">
        <f>'Absol.poř.'!C18</f>
        <v>Pohanka</v>
      </c>
      <c r="C99" s="46" t="str">
        <f>'Absol.poř.'!D18</f>
        <v>Libor</v>
      </c>
      <c r="D99" s="46" t="str">
        <f>'Absol.poř.'!E18</f>
        <v>Rakvice</v>
      </c>
      <c r="E99" s="46">
        <f>'Absol.poř.'!F18</f>
        <v>1978</v>
      </c>
    </row>
    <row r="100" spans="1:5" ht="12.75">
      <c r="A100" s="45">
        <f>'Absol.poř.'!B78</f>
        <v>134</v>
      </c>
      <c r="B100" s="46" t="str">
        <f>'Absol.poř.'!C78</f>
        <v>Sládek</v>
      </c>
      <c r="C100" s="46" t="str">
        <f>'Absol.poř.'!D78</f>
        <v>Jaroslav</v>
      </c>
      <c r="D100" s="46" t="str">
        <f>'Absol.poř.'!E78</f>
        <v>TJ Dynamo</v>
      </c>
      <c r="E100" s="46">
        <f>'Absol.poř.'!F78</f>
        <v>1980</v>
      </c>
    </row>
    <row r="101" spans="1:5" ht="12.75">
      <c r="A101" s="45">
        <f>'Absol.poř.'!B97</f>
        <v>135</v>
      </c>
      <c r="B101" s="46" t="str">
        <f>'Absol.poř.'!C97</f>
        <v>Hanáková</v>
      </c>
      <c r="C101" s="46" t="str">
        <f>'Absol.poř.'!D97</f>
        <v>Miroslava</v>
      </c>
      <c r="D101" s="46" t="str">
        <f>'Absol.poř.'!E97</f>
        <v>SK Bučovice</v>
      </c>
      <c r="E101" s="46">
        <f>'Absol.poř.'!F97</f>
        <v>1966</v>
      </c>
    </row>
    <row r="102" spans="1:5" ht="12.75">
      <c r="A102" s="45">
        <f>'Absol.poř.'!B123</f>
        <v>136</v>
      </c>
      <c r="B102" s="46" t="str">
        <f>'Absol.poř.'!C123</f>
        <v>Cupalová</v>
      </c>
      <c r="C102" s="46" t="str">
        <f>'Absol.poř.'!D123</f>
        <v>Eva</v>
      </c>
      <c r="D102" s="46" t="str">
        <f>'Absol.poř.'!E123</f>
        <v>SK Bučovice</v>
      </c>
      <c r="E102" s="46">
        <f>'Absol.poř.'!F123</f>
        <v>1947</v>
      </c>
    </row>
    <row r="103" spans="1:5" ht="12.75">
      <c r="A103" s="45">
        <f>'Absol.poř.'!B58</f>
        <v>137</v>
      </c>
      <c r="B103" s="46" t="str">
        <f>'Absol.poř.'!C58</f>
        <v>Antos</v>
      </c>
      <c r="C103" s="46" t="str">
        <f>'Absol.poř.'!D58</f>
        <v>Helmut</v>
      </c>
      <c r="D103" s="46" t="str">
        <f>'Absol.poř.'!E58</f>
        <v>LAC Harlekin</v>
      </c>
      <c r="E103" s="46">
        <f>'Absol.poř.'!F58</f>
        <v>1962</v>
      </c>
    </row>
    <row r="104" spans="1:5" ht="12.75">
      <c r="A104" s="45">
        <f>'Absol.poř.'!B49</f>
        <v>138</v>
      </c>
      <c r="B104" s="46" t="str">
        <f>'Absol.poř.'!C49</f>
        <v>Gruber</v>
      </c>
      <c r="C104" s="46" t="str">
        <f>'Absol.poř.'!D49</f>
        <v>Erich</v>
      </c>
      <c r="D104" s="46" t="str">
        <f>'Absol.poř.'!E49</f>
        <v>LAC Harlekin</v>
      </c>
      <c r="E104" s="46">
        <f>'Absol.poř.'!F49</f>
        <v>1954</v>
      </c>
    </row>
    <row r="105" spans="1:5" ht="12.75">
      <c r="A105" s="45">
        <f>'Absol.poř.'!B45</f>
        <v>139</v>
      </c>
      <c r="B105" s="46" t="str">
        <f>'Absol.poř.'!C45</f>
        <v>Haimer</v>
      </c>
      <c r="C105" s="46" t="str">
        <f>'Absol.poř.'!D45</f>
        <v>Karl</v>
      </c>
      <c r="D105" s="46" t="str">
        <f>'Absol.poř.'!E45</f>
        <v>LAC Harlekin</v>
      </c>
      <c r="E105" s="46">
        <f>'Absol.poř.'!F45</f>
        <v>1957</v>
      </c>
    </row>
    <row r="106" spans="1:5" ht="12.75">
      <c r="A106" s="45">
        <f>'Absol.poř.'!B120</f>
        <v>140</v>
      </c>
      <c r="B106" s="46" t="str">
        <f>'Absol.poř.'!C120</f>
        <v>Gaman</v>
      </c>
      <c r="C106" s="46" t="str">
        <f>'Absol.poř.'!D120</f>
        <v>Jaroslav</v>
      </c>
      <c r="D106" s="46" t="str">
        <f>'Absol.poř.'!E120</f>
        <v>Avanti Havířov</v>
      </c>
      <c r="E106" s="46">
        <f>'Absol.poř.'!F120</f>
        <v>1935</v>
      </c>
    </row>
    <row r="107" spans="1:5" ht="12.75">
      <c r="A107" s="45">
        <f>'Absol.poř.'!B109</f>
        <v>141</v>
      </c>
      <c r="B107" s="46" t="str">
        <f>'Absol.poř.'!C109</f>
        <v>Pfeiffer</v>
      </c>
      <c r="C107" s="46" t="str">
        <f>'Absol.poř.'!D109</f>
        <v>Josef</v>
      </c>
      <c r="D107" s="46" t="str">
        <f>'Absol.poř.'!E109</f>
        <v>LAC Harlekin</v>
      </c>
      <c r="E107" s="46">
        <f>'Absol.poř.'!F109</f>
        <v>1947</v>
      </c>
    </row>
    <row r="108" spans="1:5" ht="12.75">
      <c r="A108" s="45">
        <f>'Absol.poř.'!B62</f>
        <v>142</v>
      </c>
      <c r="B108" s="46" t="str">
        <f>'Absol.poř.'!C62</f>
        <v>Svoboda</v>
      </c>
      <c r="C108" s="46" t="str">
        <f>'Absol.poř.'!D62</f>
        <v>Ivo</v>
      </c>
      <c r="D108" s="46" t="str">
        <f>'Absol.poř.'!E62</f>
        <v>Znojmo</v>
      </c>
      <c r="E108" s="46">
        <f>'Absol.poř.'!F62</f>
        <v>1978</v>
      </c>
    </row>
    <row r="109" spans="1:5" ht="12.75">
      <c r="A109" s="45">
        <f>'Absol.poř.'!B61</f>
        <v>143</v>
      </c>
      <c r="B109" s="46" t="str">
        <f>'Absol.poř.'!C61</f>
        <v>Škoda</v>
      </c>
      <c r="C109" s="46" t="str">
        <f>'Absol.poř.'!D61</f>
        <v>Franz</v>
      </c>
      <c r="D109" s="46" t="str">
        <f>'Absol.poř.'!E61</f>
        <v>LAC Harlekin</v>
      </c>
      <c r="E109" s="46">
        <f>'Absol.poř.'!F61</f>
        <v>1976</v>
      </c>
    </row>
    <row r="110" spans="1:5" ht="12.75">
      <c r="A110" s="45">
        <f>'Absol.poř.'!B53</f>
        <v>144</v>
      </c>
      <c r="B110" s="46" t="str">
        <f>'Absol.poř.'!C53</f>
        <v>Leisser</v>
      </c>
      <c r="C110" s="46" t="str">
        <f>'Absol.poř.'!D53</f>
        <v>Martin</v>
      </c>
      <c r="D110" s="46" t="str">
        <f>'Absol.poř.'!E53</f>
        <v>LAC Harlekin</v>
      </c>
      <c r="E110" s="46">
        <f>'Absol.poř.'!F53</f>
        <v>1975</v>
      </c>
    </row>
    <row r="111" spans="1:5" ht="12.75">
      <c r="A111" s="45">
        <f>'Absol.poř.'!B22</f>
        <v>145</v>
      </c>
      <c r="B111" s="46" t="str">
        <f>'Absol.poř.'!C22</f>
        <v>Serban</v>
      </c>
      <c r="C111" s="46" t="str">
        <f>'Absol.poř.'!D22</f>
        <v>Baciv</v>
      </c>
      <c r="D111" s="46" t="str">
        <f>'Absol.poř.'!E22</f>
        <v>Romania</v>
      </c>
      <c r="E111" s="46">
        <f>'Absol.poř.'!F22</f>
        <v>1980</v>
      </c>
    </row>
    <row r="112" spans="1:5" ht="12.75">
      <c r="A112" s="45">
        <f>'Absol.poř.'!B89</f>
        <v>146</v>
      </c>
      <c r="B112" s="46" t="str">
        <f>'Absol.poř.'!C89</f>
        <v>Dražan</v>
      </c>
      <c r="C112" s="46" t="str">
        <f>'Absol.poř.'!D89</f>
        <v>Libor</v>
      </c>
      <c r="D112" s="46" t="str">
        <f>'Absol.poř.'!E89</f>
        <v>nezařazen</v>
      </c>
      <c r="E112" s="46">
        <f>'Absol.poř.'!F89</f>
        <v>1960</v>
      </c>
    </row>
    <row r="113" spans="1:5" ht="12.75">
      <c r="A113" s="45">
        <f>'Absol.poř.'!B100</f>
        <v>147</v>
      </c>
      <c r="B113" s="46" t="str">
        <f>'Absol.poř.'!C100</f>
        <v>Matulová</v>
      </c>
      <c r="C113" s="46" t="str">
        <f>'Absol.poř.'!D100</f>
        <v>Martina</v>
      </c>
      <c r="D113" s="46" t="str">
        <f>'Absol.poř.'!E100</f>
        <v>Mor.Slavia Bno</v>
      </c>
      <c r="E113" s="46">
        <f>'Absol.poř.'!F100</f>
        <v>1972</v>
      </c>
    </row>
    <row r="114" spans="1:5" ht="12.75">
      <c r="A114" s="45">
        <f>'Absol.poř.'!B73</f>
        <v>148</v>
      </c>
      <c r="B114" s="46" t="str">
        <f>'Absol.poř.'!C73</f>
        <v>Matula</v>
      </c>
      <c r="C114" s="46" t="str">
        <f>'Absol.poř.'!D73</f>
        <v>Jaroslav</v>
      </c>
      <c r="D114" s="46" t="str">
        <f>'Absol.poř.'!E73</f>
        <v>Zetor Brno</v>
      </c>
      <c r="E114" s="46">
        <f>'Absol.poř.'!F73</f>
        <v>1970</v>
      </c>
    </row>
    <row r="115" spans="1:5" ht="12.75">
      <c r="A115" s="45">
        <f>'Absol.poř.'!B48</f>
        <v>149</v>
      </c>
      <c r="B115" s="46" t="str">
        <f>'Absol.poř.'!C48</f>
        <v>Číž</v>
      </c>
      <c r="C115" s="46" t="str">
        <f>'Absol.poř.'!D48</f>
        <v>Radim</v>
      </c>
      <c r="D115" s="46" t="str">
        <f>'Absol.poř.'!E48</f>
        <v>AC 07 Brno</v>
      </c>
      <c r="E115" s="46">
        <f>'Absol.poř.'!F48</f>
        <v>1974</v>
      </c>
    </row>
    <row r="116" spans="1:5" ht="12.75">
      <c r="A116" s="45">
        <f>'Absol.poř.'!B115</f>
        <v>150</v>
      </c>
      <c r="B116" s="46" t="str">
        <f>'Absol.poř.'!C115</f>
        <v>Černošková</v>
      </c>
      <c r="C116" s="46" t="str">
        <f>'Absol.poř.'!D115</f>
        <v>Renata</v>
      </c>
      <c r="D116" s="46" t="str">
        <f>'Absol.poř.'!E115</f>
        <v>Sportlife</v>
      </c>
      <c r="E116" s="46">
        <f>'Absol.poř.'!F115</f>
        <v>1974</v>
      </c>
    </row>
    <row r="117" spans="1:5" ht="12.75">
      <c r="A117" s="45">
        <f>'Absol.poř.'!B86</f>
        <v>151</v>
      </c>
      <c r="B117" s="46" t="str">
        <f>'Absol.poř.'!C86</f>
        <v>Pospíchal</v>
      </c>
      <c r="C117" s="46" t="str">
        <f>'Absol.poř.'!D86</f>
        <v>Vladimír</v>
      </c>
      <c r="D117" s="46" t="str">
        <f>'Absol.poř.'!E86</f>
        <v>Brno</v>
      </c>
      <c r="E117" s="46">
        <f>'Absol.poř.'!F86</f>
        <v>1952</v>
      </c>
    </row>
    <row r="118" spans="1:5" ht="12.75">
      <c r="A118" s="45">
        <f>'Absol.poř.'!B13</f>
        <v>152</v>
      </c>
      <c r="B118" s="46" t="str">
        <f>'Absol.poř.'!C13</f>
        <v>Pospíchal</v>
      </c>
      <c r="C118" s="46" t="str">
        <f>'Absol.poř.'!D13</f>
        <v>Zbyněk</v>
      </c>
      <c r="D118" s="46" t="str">
        <f>'Absol.poř.'!E13</f>
        <v>TS Brno</v>
      </c>
      <c r="E118" s="46">
        <f>'Absol.poř.'!F13</f>
        <v>1986</v>
      </c>
    </row>
    <row r="119" spans="1:5" ht="12.75">
      <c r="A119" s="45">
        <f>'Absol.poř.'!B24</f>
        <v>153</v>
      </c>
      <c r="B119" s="46" t="str">
        <f>'Absol.poř.'!C24</f>
        <v>Pospíchal</v>
      </c>
      <c r="C119" s="46" t="str">
        <f>'Absol.poř.'!D24</f>
        <v>Vladimír</v>
      </c>
      <c r="D119" s="46" t="str">
        <f>'Absol.poř.'!E24</f>
        <v>Brno</v>
      </c>
      <c r="E119" s="46">
        <f>'Absol.poř.'!F24</f>
        <v>1985</v>
      </c>
    </row>
    <row r="120" spans="1:5" ht="12.75">
      <c r="A120" s="45">
        <f>'Absol.poř.'!B81</f>
        <v>154</v>
      </c>
      <c r="B120" s="46" t="str">
        <f>'Absol.poř.'!C81</f>
        <v>Smolíková</v>
      </c>
      <c r="C120" s="46" t="str">
        <f>'Absol.poř.'!D81</f>
        <v>Jarmila</v>
      </c>
      <c r="D120" s="46" t="str">
        <f>'Absol.poř.'!E81</f>
        <v>nezařazen</v>
      </c>
      <c r="E120" s="46">
        <f>'Absol.poř.'!F81</f>
        <v>1963</v>
      </c>
    </row>
    <row r="121" spans="1:5" ht="12.75">
      <c r="A121" s="45">
        <f>'Absol.poř.'!B16</f>
        <v>155</v>
      </c>
      <c r="B121" s="46" t="str">
        <f>'Absol.poř.'!C16</f>
        <v>Smolík</v>
      </c>
      <c r="C121" s="46" t="str">
        <f>'Absol.poř.'!D16</f>
        <v>Jan</v>
      </c>
      <c r="D121" s="46" t="str">
        <f>'Absol.poř.'!E16</f>
        <v>SK Přísnoticve</v>
      </c>
      <c r="E121" s="46">
        <f>'Absol.poř.'!F16</f>
        <v>1991</v>
      </c>
    </row>
    <row r="122" spans="1:5" ht="12.75">
      <c r="A122" s="45">
        <f>'Absol.poř.'!B67</f>
        <v>156</v>
      </c>
      <c r="B122" s="46" t="str">
        <f>'Absol.poř.'!C67</f>
        <v>Sobotka</v>
      </c>
      <c r="C122" s="46" t="str">
        <f>'Absol.poř.'!D67</f>
        <v>Josef</v>
      </c>
      <c r="D122" s="46" t="str">
        <f>'Absol.poř.'!E67</f>
        <v>Mor.N.Ves</v>
      </c>
      <c r="E122" s="46">
        <f>'Absol.poř.'!F67</f>
        <v>1964</v>
      </c>
    </row>
    <row r="123" spans="1:5" ht="12.75">
      <c r="A123" s="45">
        <f>'Absol.poř.'!B108</f>
        <v>157</v>
      </c>
      <c r="B123" s="46" t="str">
        <f>'Absol.poř.'!C108</f>
        <v>Kraus</v>
      </c>
      <c r="C123" s="46" t="str">
        <f>'Absol.poř.'!D108</f>
        <v>Jennifer</v>
      </c>
      <c r="D123" s="46" t="str">
        <f>'Absol.poř.'!E108</f>
        <v>nezařazen</v>
      </c>
      <c r="E123" s="46">
        <f>'Absol.poř.'!F108</f>
        <v>1985</v>
      </c>
    </row>
    <row r="124" spans="1:5" ht="12.75">
      <c r="A124" s="45">
        <f>'Absol.poř.'!B84</f>
        <v>158</v>
      </c>
      <c r="B124" s="46" t="str">
        <f>'Absol.poř.'!C84</f>
        <v>Plhal</v>
      </c>
      <c r="C124" s="46" t="str">
        <f>'Absol.poř.'!D84</f>
        <v>Jiří</v>
      </c>
      <c r="D124" s="46" t="str">
        <f>'Absol.poř.'!E84</f>
        <v>Vyškov</v>
      </c>
      <c r="E124" s="46">
        <f>'Absol.poř.'!F84</f>
        <v>1979</v>
      </c>
    </row>
    <row r="125" spans="1:5" ht="12.75">
      <c r="A125" s="45">
        <f>'Absol.poř.'!B52</f>
        <v>159</v>
      </c>
      <c r="B125" s="46" t="str">
        <f>'Absol.poř.'!C52</f>
        <v>Flandorfer</v>
      </c>
      <c r="C125" s="46" t="str">
        <f>'Absol.poř.'!D52</f>
        <v>Josef</v>
      </c>
      <c r="D125" s="46" t="str">
        <f>'Absol.poř.'!E52</f>
        <v>KFC Kleineberso</v>
      </c>
      <c r="E125" s="46">
        <f>'Absol.poř.'!F52</f>
        <v>1962</v>
      </c>
    </row>
    <row r="126" spans="1:5" ht="12.75">
      <c r="A126" s="45">
        <f>'Absol.poř.'!B34</f>
        <v>160</v>
      </c>
      <c r="B126" s="46" t="str">
        <f>'Absol.poř.'!C34</f>
        <v>Čermák</v>
      </c>
      <c r="C126" s="46" t="str">
        <f>'Absol.poř.'!D34</f>
        <v>Bedřich</v>
      </c>
      <c r="D126" s="46" t="str">
        <f>'Absol.poř.'!E34</f>
        <v>Atletik Třebíč</v>
      </c>
      <c r="E126" s="46">
        <f>'Absol.poř.'!F34</f>
        <v>1974</v>
      </c>
    </row>
    <row r="127" spans="1:5" ht="12.75">
      <c r="A127" s="45">
        <f>'Absol.poř.'!B14</f>
        <v>607</v>
      </c>
      <c r="B127" s="46" t="str">
        <f>'Absol.poř.'!C14</f>
        <v>Kolínek</v>
      </c>
      <c r="C127" s="46" t="str">
        <f>'Absol.poř.'!D14</f>
        <v>František</v>
      </c>
      <c r="D127" s="46" t="str">
        <f>'Absol.poř.'!E14</f>
        <v>AK Perná</v>
      </c>
      <c r="E127" s="46">
        <f>'Absol.poř.'!F14</f>
        <v>1956</v>
      </c>
    </row>
  </sheetData>
  <sheetProtection selectLockedCells="1" selectUnlockedCells="1"/>
  <printOptions/>
  <pageMargins left="1.9048611111111111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Normal="90" zoomScaleSheetLayoutView="100" workbookViewId="0" topLeftCell="A1">
      <selection activeCell="E16" sqref="E16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3:4" ht="12.75">
      <c r="C2" s="48" t="s">
        <v>335</v>
      </c>
      <c r="D2" t="s">
        <v>336</v>
      </c>
    </row>
    <row r="3" spans="1:10" ht="12.75">
      <c r="A3" s="49" t="s">
        <v>337</v>
      </c>
      <c r="B3" s="50" t="s">
        <v>75</v>
      </c>
      <c r="C3" s="50" t="s">
        <v>338</v>
      </c>
      <c r="D3" s="51" t="s">
        <v>339</v>
      </c>
      <c r="E3" s="51" t="s">
        <v>340</v>
      </c>
      <c r="F3" s="51" t="s">
        <v>341</v>
      </c>
      <c r="G3" s="51" t="s">
        <v>342</v>
      </c>
      <c r="H3" s="51" t="s">
        <v>343</v>
      </c>
      <c r="I3" s="51" t="s">
        <v>344</v>
      </c>
      <c r="J3" t="s">
        <v>345</v>
      </c>
    </row>
    <row r="4" spans="1:8" ht="12.75">
      <c r="A4" s="20">
        <f>ROW(C1)</f>
        <v>1</v>
      </c>
      <c r="B4" s="52"/>
      <c r="C4" s="53">
        <f>TIME(F4,G4,H4+(I4/1000))</f>
        <v>0</v>
      </c>
      <c r="F4">
        <v>0</v>
      </c>
      <c r="G4">
        <v>0</v>
      </c>
      <c r="H4">
        <v>0</v>
      </c>
    </row>
    <row r="5" spans="1:8" ht="12.75">
      <c r="A5" s="20">
        <f>ROW(C2)</f>
        <v>2</v>
      </c>
      <c r="B5" s="52"/>
      <c r="C5" s="53">
        <f>TIME(F5,G5,H5+(I5/1000))</f>
        <v>0</v>
      </c>
      <c r="F5">
        <v>0</v>
      </c>
      <c r="G5">
        <v>0</v>
      </c>
      <c r="H5">
        <v>0</v>
      </c>
    </row>
    <row r="6" spans="1:9" ht="12.75">
      <c r="A6" s="20">
        <f>ROW(C3)</f>
        <v>3</v>
      </c>
      <c r="B6" s="52"/>
      <c r="C6" s="53">
        <f>TIME(F6,G6,H6+(I6/1000))</f>
        <v>0</v>
      </c>
      <c r="D6" s="51"/>
      <c r="E6" s="51"/>
      <c r="F6">
        <v>0</v>
      </c>
      <c r="G6">
        <v>0</v>
      </c>
      <c r="H6">
        <v>0</v>
      </c>
      <c r="I6" s="51"/>
    </row>
    <row r="7" spans="1:8" ht="12.75">
      <c r="A7" s="20">
        <f>ROW(C4)</f>
        <v>4</v>
      </c>
      <c r="B7" s="52"/>
      <c r="C7" s="53">
        <f>TIME(F7,G7,H7+(I7/1000))</f>
        <v>0</v>
      </c>
      <c r="F7">
        <v>0</v>
      </c>
      <c r="G7">
        <v>0</v>
      </c>
      <c r="H7">
        <v>0</v>
      </c>
    </row>
    <row r="8" spans="1:8" ht="12.75">
      <c r="A8" s="20">
        <f>ROW(C5)</f>
        <v>5</v>
      </c>
      <c r="B8" s="52"/>
      <c r="C8" s="53">
        <f>TIME(F8,G8,H8+(I8/1000))</f>
        <v>0</v>
      </c>
      <c r="F8">
        <v>0</v>
      </c>
      <c r="G8">
        <v>0</v>
      </c>
      <c r="H8">
        <v>0</v>
      </c>
    </row>
    <row r="9" spans="1:8" ht="12.75">
      <c r="A9" s="20">
        <f>ROW(C6)</f>
        <v>6</v>
      </c>
      <c r="B9" s="52"/>
      <c r="C9" s="53">
        <f>TIME(F9,G9,H9+(I9/1000))</f>
        <v>0</v>
      </c>
      <c r="F9">
        <v>0</v>
      </c>
      <c r="G9">
        <v>0</v>
      </c>
      <c r="H9">
        <v>0</v>
      </c>
    </row>
    <row r="10" spans="1:8" ht="12.75">
      <c r="A10" s="20">
        <f>ROW(C7)</f>
        <v>7</v>
      </c>
      <c r="B10" s="52"/>
      <c r="C10" s="53">
        <f>TIME(F10,G10,H10+(I10/1000))</f>
        <v>0</v>
      </c>
      <c r="F10">
        <v>0</v>
      </c>
      <c r="G10">
        <v>0</v>
      </c>
      <c r="H10">
        <v>0</v>
      </c>
    </row>
    <row r="11" spans="1:9" ht="12.75">
      <c r="A11" s="20">
        <f>ROW(C8)</f>
        <v>8</v>
      </c>
      <c r="B11" s="52"/>
      <c r="C11" s="53">
        <f>TIME(F11,G11,H11+(I11/1000))</f>
        <v>0</v>
      </c>
      <c r="D11" s="51"/>
      <c r="E11" s="51"/>
      <c r="F11">
        <v>0</v>
      </c>
      <c r="G11">
        <v>0</v>
      </c>
      <c r="H11">
        <v>0</v>
      </c>
      <c r="I11" s="51"/>
    </row>
    <row r="12" spans="1:9" ht="12.75">
      <c r="A12" s="20">
        <f>ROW(C9)</f>
        <v>9</v>
      </c>
      <c r="B12" s="52"/>
      <c r="C12" s="53">
        <f>TIME(F12,G12,H12+(I12/1000))</f>
        <v>0</v>
      </c>
      <c r="D12" s="51"/>
      <c r="E12" s="51"/>
      <c r="F12">
        <v>0</v>
      </c>
      <c r="G12">
        <v>0</v>
      </c>
      <c r="H12">
        <v>0</v>
      </c>
      <c r="I12" s="51"/>
    </row>
    <row r="13" spans="1:8" ht="12.75">
      <c r="A13" s="20">
        <f>ROW(C10)</f>
        <v>10</v>
      </c>
      <c r="B13" s="52"/>
      <c r="C13" s="53">
        <f>TIME(F13,G13,H13+(I13/1000))</f>
        <v>0</v>
      </c>
      <c r="F13">
        <v>0</v>
      </c>
      <c r="G13">
        <v>0</v>
      </c>
      <c r="H13">
        <v>0</v>
      </c>
    </row>
    <row r="14" spans="1:9" ht="12.75">
      <c r="A14" s="20">
        <f>ROW(C11)</f>
        <v>11</v>
      </c>
      <c r="B14" s="52"/>
      <c r="C14" s="53">
        <f>TIME(F14,G14,H14+(I14/1000))</f>
        <v>0</v>
      </c>
      <c r="D14" s="51"/>
      <c r="E14" s="51"/>
      <c r="F14">
        <v>0</v>
      </c>
      <c r="G14">
        <v>0</v>
      </c>
      <c r="H14">
        <v>0</v>
      </c>
      <c r="I14" s="51"/>
    </row>
    <row r="15" spans="1:8" ht="12.75">
      <c r="A15" s="20">
        <f>ROW(C12)</f>
        <v>12</v>
      </c>
      <c r="B15" s="52"/>
      <c r="C15" s="53">
        <f>TIME(F15,G15,H15+(I15/1000))</f>
        <v>0</v>
      </c>
      <c r="F15">
        <v>0</v>
      </c>
      <c r="G15">
        <v>0</v>
      </c>
      <c r="H15">
        <v>0</v>
      </c>
    </row>
    <row r="16" spans="1:8" ht="12.75">
      <c r="A16" s="20">
        <f>ROW(C13)</f>
        <v>13</v>
      </c>
      <c r="B16" s="52"/>
      <c r="C16" s="53">
        <f>TIME(F16,G16,H16+(I16/1000))</f>
        <v>0</v>
      </c>
      <c r="F16">
        <v>0</v>
      </c>
      <c r="G16">
        <v>0</v>
      </c>
      <c r="H16">
        <v>0</v>
      </c>
    </row>
    <row r="17" spans="1:9" ht="12.75">
      <c r="A17" s="20">
        <f>ROW(C14)</f>
        <v>14</v>
      </c>
      <c r="B17" s="52"/>
      <c r="C17" s="53">
        <f>TIME(F17,G17,H17+(I17/1000))</f>
        <v>0</v>
      </c>
      <c r="D17" s="51"/>
      <c r="E17" s="51"/>
      <c r="F17">
        <v>0</v>
      </c>
      <c r="G17">
        <v>0</v>
      </c>
      <c r="H17">
        <v>0</v>
      </c>
      <c r="I17" s="51"/>
    </row>
    <row r="18" spans="1:9" ht="12.75">
      <c r="A18" s="20">
        <f>ROW(C15)</f>
        <v>15</v>
      </c>
      <c r="B18" s="52"/>
      <c r="C18" s="53">
        <f>TIME(F18,G18,H18+(I18/1000))</f>
        <v>0</v>
      </c>
      <c r="D18" s="51"/>
      <c r="E18" s="51"/>
      <c r="F18">
        <v>0</v>
      </c>
      <c r="G18">
        <v>0</v>
      </c>
      <c r="H18">
        <v>0</v>
      </c>
      <c r="I18" s="51"/>
    </row>
    <row r="19" spans="1:9" ht="12.75">
      <c r="A19" s="20">
        <f>ROW(C16)</f>
        <v>16</v>
      </c>
      <c r="B19" s="52"/>
      <c r="C19" s="53">
        <f>TIME(F19,G19,H19+(I19/1000))</f>
        <v>0</v>
      </c>
      <c r="D19" s="51"/>
      <c r="E19" s="51"/>
      <c r="F19">
        <v>0</v>
      </c>
      <c r="G19">
        <v>0</v>
      </c>
      <c r="H19">
        <v>0</v>
      </c>
      <c r="I19" s="51"/>
    </row>
    <row r="20" spans="1:8" ht="12.75">
      <c r="A20" s="20">
        <f>ROW(C17)</f>
        <v>17</v>
      </c>
      <c r="B20" s="52"/>
      <c r="C20" s="53">
        <f>TIME(F20,G20,H20+(I20/1000))</f>
        <v>0</v>
      </c>
      <c r="F20">
        <v>0</v>
      </c>
      <c r="G20">
        <v>0</v>
      </c>
      <c r="H20">
        <v>0</v>
      </c>
    </row>
    <row r="21" spans="1:8" ht="12.75">
      <c r="A21" s="20">
        <f>ROW(C18)</f>
        <v>18</v>
      </c>
      <c r="B21" s="52"/>
      <c r="C21" s="53">
        <f>TIME(F21,G21,H21+(I21/1000))</f>
        <v>0</v>
      </c>
      <c r="F21">
        <v>0</v>
      </c>
      <c r="G21">
        <v>0</v>
      </c>
      <c r="H21">
        <v>0</v>
      </c>
    </row>
    <row r="22" spans="1:8" ht="12.75">
      <c r="A22" s="20">
        <f>ROW(C19)</f>
        <v>19</v>
      </c>
      <c r="B22" s="52"/>
      <c r="C22" s="53">
        <f>TIME(F22,G22,H22+(I22/1000))</f>
        <v>0</v>
      </c>
      <c r="F22">
        <v>0</v>
      </c>
      <c r="G22">
        <v>0</v>
      </c>
      <c r="H22">
        <v>0</v>
      </c>
    </row>
    <row r="23" spans="1:8" ht="12.75">
      <c r="A23" s="20">
        <f>ROW(C20)</f>
        <v>20</v>
      </c>
      <c r="B23" s="52"/>
      <c r="C23" s="53">
        <f>TIME(F23,G23,H23+(I23/1000))</f>
        <v>0</v>
      </c>
      <c r="F23">
        <v>0</v>
      </c>
      <c r="G23">
        <v>0</v>
      </c>
      <c r="H23">
        <v>0</v>
      </c>
    </row>
    <row r="24" spans="1:8" ht="12.75">
      <c r="A24" s="20">
        <f>ROW(C21)</f>
        <v>21</v>
      </c>
      <c r="B24" s="52"/>
      <c r="C24" s="53">
        <f>TIME(F24,G24,H24+(I24/1000))</f>
        <v>0</v>
      </c>
      <c r="F24">
        <v>0</v>
      </c>
      <c r="G24">
        <v>0</v>
      </c>
      <c r="H24">
        <v>0</v>
      </c>
    </row>
    <row r="25" spans="1:8" ht="12.75">
      <c r="A25" s="20">
        <f>ROW(C22)</f>
        <v>22</v>
      </c>
      <c r="B25" s="52"/>
      <c r="C25" s="53">
        <f>TIME(F25,G25,H25+(I25/1000))</f>
        <v>0</v>
      </c>
      <c r="F25">
        <v>0</v>
      </c>
      <c r="G25">
        <v>0</v>
      </c>
      <c r="H25">
        <v>0</v>
      </c>
    </row>
    <row r="26" spans="1:8" ht="12.75">
      <c r="A26" s="20">
        <f>ROW(C23)</f>
        <v>23</v>
      </c>
      <c r="B26" s="52"/>
      <c r="C26" s="53">
        <f>TIME(F26,G26,H26+(I26/1000))</f>
        <v>0</v>
      </c>
      <c r="F26">
        <v>0</v>
      </c>
      <c r="G26">
        <v>0</v>
      </c>
      <c r="H26">
        <v>0</v>
      </c>
    </row>
    <row r="27" spans="1:8" ht="12.75">
      <c r="A27" s="20">
        <f>ROW(C24)</f>
        <v>24</v>
      </c>
      <c r="B27" s="52"/>
      <c r="C27" s="53">
        <f>TIME(F27,G27,H27+(I27/1000))</f>
        <v>0</v>
      </c>
      <c r="F27">
        <v>0</v>
      </c>
      <c r="G27">
        <v>0</v>
      </c>
      <c r="H27">
        <v>0</v>
      </c>
    </row>
    <row r="28" spans="1:8" ht="12.75">
      <c r="A28" s="20">
        <f>ROW(C25)</f>
        <v>25</v>
      </c>
      <c r="B28" s="52"/>
      <c r="C28" s="53">
        <f>TIME(F28,G28,H28+(I28/1000))</f>
        <v>0</v>
      </c>
      <c r="F28">
        <v>0</v>
      </c>
      <c r="G28">
        <v>0</v>
      </c>
      <c r="H28">
        <v>0</v>
      </c>
    </row>
    <row r="29" spans="1:9" ht="12.75">
      <c r="A29" s="20">
        <f>ROW(C26)</f>
        <v>26</v>
      </c>
      <c r="B29" s="52"/>
      <c r="C29" s="53">
        <f>TIME(F29,G29,H29+(I29/1000))</f>
        <v>0</v>
      </c>
      <c r="F29">
        <v>0</v>
      </c>
      <c r="G29">
        <v>0</v>
      </c>
      <c r="H29">
        <v>0</v>
      </c>
      <c r="I29" s="51"/>
    </row>
    <row r="30" spans="1:8" ht="12.75">
      <c r="A30" s="20">
        <f>ROW(C27)</f>
        <v>27</v>
      </c>
      <c r="B30" s="52"/>
      <c r="C30" s="53">
        <f>TIME(F30,G30,H30+(I30/1000))</f>
        <v>0</v>
      </c>
      <c r="F30">
        <v>0</v>
      </c>
      <c r="G30">
        <v>0</v>
      </c>
      <c r="H30">
        <v>0</v>
      </c>
    </row>
    <row r="31" spans="1:8" ht="12.75">
      <c r="A31" s="20">
        <f>ROW(C28)</f>
        <v>28</v>
      </c>
      <c r="B31" s="52"/>
      <c r="C31" s="53">
        <f>TIME(F31,G31,H31+(I31/1000))</f>
        <v>0</v>
      </c>
      <c r="F31">
        <v>0</v>
      </c>
      <c r="G31">
        <v>0</v>
      </c>
      <c r="H31">
        <v>0</v>
      </c>
    </row>
    <row r="32" spans="1:8" ht="12.75">
      <c r="A32" s="20">
        <f>ROW(C29)</f>
        <v>29</v>
      </c>
      <c r="B32" s="52"/>
      <c r="C32" s="53">
        <f>TIME(F32,G32,H32+(I32/1000))</f>
        <v>0</v>
      </c>
      <c r="F32">
        <v>0</v>
      </c>
      <c r="G32">
        <v>0</v>
      </c>
      <c r="H32">
        <v>0</v>
      </c>
    </row>
    <row r="33" spans="1:8" ht="12.75">
      <c r="A33" s="20">
        <f>ROW(C30)</f>
        <v>30</v>
      </c>
      <c r="B33" s="52"/>
      <c r="C33" s="53">
        <f>TIME(F33,G33,H33+(I33/1000))</f>
        <v>0</v>
      </c>
      <c r="F33">
        <v>0</v>
      </c>
      <c r="G33">
        <v>0</v>
      </c>
      <c r="H33">
        <v>0</v>
      </c>
    </row>
    <row r="34" spans="1:8" ht="12.75">
      <c r="A34" s="20">
        <f>ROW(C31)</f>
        <v>31</v>
      </c>
      <c r="B34" s="52"/>
      <c r="C34" s="53">
        <f>TIME(F34,G34,H34+(I34/1000))</f>
        <v>0</v>
      </c>
      <c r="F34">
        <v>0</v>
      </c>
      <c r="G34">
        <v>0</v>
      </c>
      <c r="H34">
        <v>0</v>
      </c>
    </row>
    <row r="35" spans="1:8" ht="12.75">
      <c r="A35" s="20">
        <f>ROW(C32)</f>
        <v>32</v>
      </c>
      <c r="B35" s="52"/>
      <c r="C35" s="53">
        <f>TIME(F35,G35,H35+(I35/1000))</f>
        <v>0</v>
      </c>
      <c r="F35">
        <v>0</v>
      </c>
      <c r="G35">
        <v>0</v>
      </c>
      <c r="H35">
        <v>0</v>
      </c>
    </row>
    <row r="36" spans="1:8" ht="12.75">
      <c r="A36" s="20">
        <f>ROW(C33)</f>
        <v>33</v>
      </c>
      <c r="B36" s="52"/>
      <c r="C36" s="53">
        <f>TIME(F36,G36,H36+(I36/1000))</f>
        <v>0</v>
      </c>
      <c r="F36">
        <v>0</v>
      </c>
      <c r="G36">
        <v>0</v>
      </c>
      <c r="H36">
        <v>0</v>
      </c>
    </row>
    <row r="37" spans="1:8" ht="12.75">
      <c r="A37" s="20">
        <f>ROW(C34)</f>
        <v>34</v>
      </c>
      <c r="B37" s="52"/>
      <c r="C37" s="53">
        <f>TIME(F37,G37,H37+(I37/1000))</f>
        <v>0</v>
      </c>
      <c r="F37">
        <v>0</v>
      </c>
      <c r="G37">
        <v>0</v>
      </c>
      <c r="H37">
        <v>0</v>
      </c>
    </row>
    <row r="38" spans="1:8" ht="12.75">
      <c r="A38" s="20">
        <f>ROW(C35)</f>
        <v>35</v>
      </c>
      <c r="B38" s="52"/>
      <c r="C38" s="53">
        <f>TIME(F38,G38,H38+(I38/1000))</f>
        <v>0</v>
      </c>
      <c r="F38">
        <v>0</v>
      </c>
      <c r="G38">
        <v>0</v>
      </c>
      <c r="H38">
        <v>0</v>
      </c>
    </row>
    <row r="39" spans="1:8" ht="12.75">
      <c r="A39" s="20">
        <f>ROW(C36)</f>
        <v>36</v>
      </c>
      <c r="B39" s="52"/>
      <c r="C39" s="53">
        <f>TIME(F39,G39,H39+(I39/1000))</f>
        <v>0</v>
      </c>
      <c r="F39">
        <v>0</v>
      </c>
      <c r="G39">
        <v>0</v>
      </c>
      <c r="H39">
        <v>0</v>
      </c>
    </row>
    <row r="40" spans="1:8" ht="12.75">
      <c r="A40" s="20">
        <f>ROW(C37)</f>
        <v>37</v>
      </c>
      <c r="B40" s="52"/>
      <c r="C40" s="53">
        <f>TIME(F40,G40,H40+(I40/1000))</f>
        <v>0</v>
      </c>
      <c r="F40">
        <v>0</v>
      </c>
      <c r="G40">
        <v>0</v>
      </c>
      <c r="H40">
        <v>0</v>
      </c>
    </row>
    <row r="41" spans="1:8" ht="12.75">
      <c r="A41" s="20">
        <f>ROW(C38)</f>
        <v>38</v>
      </c>
      <c r="B41" s="52"/>
      <c r="C41" s="53">
        <f>TIME(F41,G41,H41+(I41/1000))</f>
        <v>0</v>
      </c>
      <c r="F41">
        <v>0</v>
      </c>
      <c r="G41">
        <v>0</v>
      </c>
      <c r="H41">
        <v>0</v>
      </c>
    </row>
    <row r="42" spans="1:8" ht="12.75">
      <c r="A42" s="20">
        <f>ROW(C39)</f>
        <v>39</v>
      </c>
      <c r="B42" s="52"/>
      <c r="C42" s="53">
        <f>TIME(F42,G42,H42+(I42/1000))</f>
        <v>0</v>
      </c>
      <c r="F42">
        <v>0</v>
      </c>
      <c r="G42">
        <v>0</v>
      </c>
      <c r="H42">
        <v>0</v>
      </c>
    </row>
    <row r="43" spans="1:8" ht="12.75">
      <c r="A43" s="20">
        <f>ROW(C40)</f>
        <v>40</v>
      </c>
      <c r="B43" s="52"/>
      <c r="C43" s="53">
        <f>TIME(F43,G43,H43+(I43/1000))</f>
        <v>0</v>
      </c>
      <c r="F43">
        <v>0</v>
      </c>
      <c r="G43">
        <v>0</v>
      </c>
      <c r="H43">
        <v>0</v>
      </c>
    </row>
    <row r="44" spans="1:8" ht="12.75">
      <c r="A44" s="20">
        <f>ROW(C41)</f>
        <v>41</v>
      </c>
      <c r="B44" s="52"/>
      <c r="C44" s="53">
        <f>TIME(F44,G44,H44+(I44/1000))</f>
        <v>0</v>
      </c>
      <c r="F44">
        <v>0</v>
      </c>
      <c r="G44">
        <v>0</v>
      </c>
      <c r="H44">
        <v>0</v>
      </c>
    </row>
    <row r="45" spans="1:8" ht="12.75">
      <c r="A45" s="20">
        <f>ROW(C42)</f>
        <v>42</v>
      </c>
      <c r="B45" s="52"/>
      <c r="C45" s="53">
        <f>TIME(F45,G45,H45+(I45/1000))</f>
        <v>0</v>
      </c>
      <c r="F45">
        <v>0</v>
      </c>
      <c r="G45">
        <v>0</v>
      </c>
      <c r="H45">
        <v>0</v>
      </c>
    </row>
    <row r="46" spans="1:8" ht="12.75">
      <c r="A46" s="20">
        <f>ROW(C43)</f>
        <v>43</v>
      </c>
      <c r="B46" s="52"/>
      <c r="C46" s="53">
        <f>TIME(F46,G46,H46+(I46/1000))</f>
        <v>0</v>
      </c>
      <c r="F46">
        <v>0</v>
      </c>
      <c r="G46">
        <v>0</v>
      </c>
      <c r="H46">
        <v>0</v>
      </c>
    </row>
    <row r="47" spans="1:8" ht="12.75">
      <c r="A47" s="20">
        <f>ROW(C44)</f>
        <v>44</v>
      </c>
      <c r="B47" s="52"/>
      <c r="C47" s="53">
        <f>TIME(F47,G47,H47+(I47/1000))</f>
        <v>0</v>
      </c>
      <c r="F47">
        <v>0</v>
      </c>
      <c r="G47">
        <v>0</v>
      </c>
      <c r="H47">
        <v>0</v>
      </c>
    </row>
    <row r="48" spans="1:8" ht="12.75">
      <c r="A48" s="20">
        <f>ROW(C45)</f>
        <v>45</v>
      </c>
      <c r="B48" s="52"/>
      <c r="C48" s="53">
        <f>TIME(F48,G48,H48+(I48/1000))</f>
        <v>0</v>
      </c>
      <c r="F48">
        <v>0</v>
      </c>
      <c r="G48">
        <v>0</v>
      </c>
      <c r="H48">
        <v>0</v>
      </c>
    </row>
    <row r="49" spans="1:8" ht="12.75">
      <c r="A49" s="20">
        <f>ROW(C46)</f>
        <v>46</v>
      </c>
      <c r="B49" s="52"/>
      <c r="C49" s="53">
        <f>TIME(F49,G49,H49+(I49/1000))</f>
        <v>0</v>
      </c>
      <c r="F49">
        <v>0</v>
      </c>
      <c r="G49">
        <v>0</v>
      </c>
      <c r="H49">
        <v>0</v>
      </c>
    </row>
    <row r="50" spans="1:8" ht="12.75">
      <c r="A50" s="20">
        <f>ROW(C47)</f>
        <v>47</v>
      </c>
      <c r="B50" s="52"/>
      <c r="C50" s="53">
        <f>TIME(F50,G50,H50+(I50/1000))</f>
        <v>0</v>
      </c>
      <c r="F50">
        <v>0</v>
      </c>
      <c r="G50">
        <v>0</v>
      </c>
      <c r="H50">
        <v>0</v>
      </c>
    </row>
    <row r="51" spans="1:8" ht="12.75">
      <c r="A51" s="20">
        <f>ROW(C48)</f>
        <v>48</v>
      </c>
      <c r="B51" s="52"/>
      <c r="C51" s="53">
        <f>TIME(F51,G51,H51+(I51/1000))</f>
        <v>0</v>
      </c>
      <c r="F51">
        <v>0</v>
      </c>
      <c r="G51">
        <v>0</v>
      </c>
      <c r="H51">
        <v>0</v>
      </c>
    </row>
    <row r="52" spans="1:8" ht="12.75">
      <c r="A52" s="20">
        <f>ROW(C49)</f>
        <v>49</v>
      </c>
      <c r="B52" s="52"/>
      <c r="C52" s="53">
        <f>TIME(F52,G52,H52+(I52/1000))</f>
        <v>0</v>
      </c>
      <c r="F52">
        <v>0</v>
      </c>
      <c r="G52">
        <v>0</v>
      </c>
      <c r="H52">
        <v>0</v>
      </c>
    </row>
    <row r="53" spans="1:8" ht="12.75">
      <c r="A53" s="20">
        <f>ROW(C50)</f>
        <v>50</v>
      </c>
      <c r="B53" s="52"/>
      <c r="C53" s="53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20">
        <f>ROW(C51)</f>
        <v>51</v>
      </c>
      <c r="B54" s="52"/>
      <c r="C54" s="53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20">
        <f>ROW(C52)</f>
        <v>52</v>
      </c>
      <c r="B55" s="52"/>
      <c r="C55" s="53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20">
        <f>ROW(C53)</f>
        <v>53</v>
      </c>
      <c r="B56" s="52"/>
      <c r="C56" s="53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20">
        <f>ROW(C54)</f>
        <v>54</v>
      </c>
      <c r="B57" s="52"/>
      <c r="C57" s="53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20">
        <f>ROW(C55)</f>
        <v>55</v>
      </c>
      <c r="B58" s="52"/>
      <c r="C58" s="53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20">
        <f>ROW(C56)</f>
        <v>56</v>
      </c>
      <c r="B59" s="52"/>
      <c r="C59" s="53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20">
        <f>ROW(C57)</f>
        <v>57</v>
      </c>
      <c r="B60" s="52"/>
      <c r="C60" s="53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20">
        <f>ROW(C58)</f>
        <v>58</v>
      </c>
      <c r="B61" s="52"/>
      <c r="C61" s="53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20">
        <f>ROW(C59)</f>
        <v>59</v>
      </c>
      <c r="B62" s="52"/>
      <c r="C62" s="53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0">
        <f>ROW(C60)</f>
        <v>60</v>
      </c>
      <c r="B63" s="52"/>
      <c r="C63" s="53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0">
        <f>ROW(C61)</f>
        <v>61</v>
      </c>
      <c r="B64" s="52"/>
      <c r="C64" s="53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0">
        <f>ROW(C62)</f>
        <v>62</v>
      </c>
      <c r="B65" s="52"/>
      <c r="C65" s="53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0">
        <f>ROW(C63)</f>
        <v>63</v>
      </c>
      <c r="B66" s="52"/>
      <c r="C66" s="53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0">
        <f>ROW(C64)</f>
        <v>64</v>
      </c>
      <c r="B67" s="52"/>
      <c r="C67" s="53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0">
        <f>ROW(C65)</f>
        <v>65</v>
      </c>
      <c r="B68" s="52"/>
      <c r="C68" s="53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0">
        <f>ROW(C66)</f>
        <v>66</v>
      </c>
      <c r="B69" s="52"/>
      <c r="C69" s="53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0">
        <f>ROW(C67)</f>
        <v>67</v>
      </c>
      <c r="B70" s="52"/>
      <c r="C70" s="53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0">
        <f>ROW(C68)</f>
        <v>68</v>
      </c>
      <c r="B71" s="52"/>
      <c r="C71" s="53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0">
        <f>ROW(C69)</f>
        <v>69</v>
      </c>
      <c r="B72" s="52"/>
      <c r="C72" s="53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0">
        <f>ROW(C70)</f>
        <v>70</v>
      </c>
      <c r="B73" s="52"/>
      <c r="C73" s="53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0">
        <f>ROW(C71)</f>
        <v>71</v>
      </c>
      <c r="B74" s="52"/>
      <c r="C74" s="53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0">
        <f>ROW(C72)</f>
        <v>72</v>
      </c>
      <c r="B75" s="52"/>
      <c r="C75" s="53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0">
        <f>ROW(C73)</f>
        <v>73</v>
      </c>
      <c r="B76" s="52"/>
      <c r="C76" s="53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0">
        <f>ROW(C74)</f>
        <v>74</v>
      </c>
      <c r="B77" s="52"/>
      <c r="C77" s="53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0">
        <f>ROW(C75)</f>
        <v>75</v>
      </c>
      <c r="B78" s="52"/>
      <c r="C78" s="53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Normal="90" zoomScaleSheetLayoutView="100" workbookViewId="0" topLeftCell="A1">
      <selection activeCell="F17" sqref="F17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54" t="s">
        <v>346</v>
      </c>
      <c r="B1" s="55"/>
      <c r="C1" s="55"/>
    </row>
    <row r="2" spans="1:3" ht="12.75">
      <c r="A2" s="56" t="s">
        <v>347</v>
      </c>
      <c r="B2" s="57" t="s">
        <v>348</v>
      </c>
      <c r="C2" s="58" t="s">
        <v>349</v>
      </c>
    </row>
    <row r="3" spans="1:3" ht="12.75">
      <c r="A3" s="56" t="s">
        <v>350</v>
      </c>
      <c r="B3" s="57" t="s">
        <v>351</v>
      </c>
      <c r="C3" s="58" t="s">
        <v>352</v>
      </c>
    </row>
    <row r="4" spans="1:3" ht="12.75">
      <c r="A4" s="56" t="s">
        <v>353</v>
      </c>
      <c r="B4" s="57" t="s">
        <v>354</v>
      </c>
      <c r="C4" s="58" t="s">
        <v>355</v>
      </c>
    </row>
    <row r="5" spans="1:3" ht="12.75">
      <c r="A5" s="56" t="s">
        <v>356</v>
      </c>
      <c r="B5" s="57" t="s">
        <v>357</v>
      </c>
      <c r="C5" s="58" t="s">
        <v>358</v>
      </c>
    </row>
    <row r="6" spans="1:3" ht="12.75">
      <c r="A6" s="56" t="s">
        <v>359</v>
      </c>
      <c r="B6" s="57" t="s">
        <v>360</v>
      </c>
      <c r="C6" s="58" t="s">
        <v>361</v>
      </c>
    </row>
    <row r="7" spans="1:3" ht="12.75">
      <c r="A7" s="56" t="s">
        <v>362</v>
      </c>
      <c r="B7" s="57" t="s">
        <v>363</v>
      </c>
      <c r="C7" s="58" t="s">
        <v>364</v>
      </c>
    </row>
    <row r="8" spans="1:3" ht="12.75">
      <c r="A8" s="56" t="s">
        <v>365</v>
      </c>
      <c r="B8" s="57" t="s">
        <v>348</v>
      </c>
      <c r="C8" s="58" t="s">
        <v>366</v>
      </c>
    </row>
    <row r="9" spans="1:3" ht="12.75">
      <c r="A9" s="56" t="s">
        <v>367</v>
      </c>
      <c r="B9" s="57" t="s">
        <v>368</v>
      </c>
      <c r="C9" s="58" t="s">
        <v>369</v>
      </c>
    </row>
    <row r="10" spans="1:3" ht="12.75">
      <c r="A10" s="56" t="s">
        <v>370</v>
      </c>
      <c r="B10" s="57" t="s">
        <v>371</v>
      </c>
      <c r="C10" s="58" t="s">
        <v>372</v>
      </c>
    </row>
    <row r="11" spans="1:3" ht="12.75">
      <c r="A11" s="56" t="s">
        <v>373</v>
      </c>
      <c r="B11" s="57" t="s">
        <v>374</v>
      </c>
      <c r="C11" s="58" t="s">
        <v>375</v>
      </c>
    </row>
    <row r="12" spans="1:3" ht="12.75">
      <c r="A12" s="56" t="s">
        <v>376</v>
      </c>
      <c r="B12" s="57" t="s">
        <v>377</v>
      </c>
      <c r="C12" s="58" t="s">
        <v>378</v>
      </c>
    </row>
    <row r="14" spans="1:3" ht="12.75">
      <c r="A14" s="54" t="s">
        <v>379</v>
      </c>
      <c r="B14" s="59"/>
      <c r="C14" s="55"/>
    </row>
    <row r="15" spans="1:3" ht="12.75">
      <c r="A15" s="56" t="s">
        <v>350</v>
      </c>
      <c r="B15" s="57" t="s">
        <v>380</v>
      </c>
      <c r="C15" s="58" t="s">
        <v>381</v>
      </c>
    </row>
    <row r="16" spans="1:3" ht="12.75">
      <c r="A16" s="56" t="s">
        <v>353</v>
      </c>
      <c r="B16" s="57" t="s">
        <v>354</v>
      </c>
      <c r="C16" s="58" t="s">
        <v>382</v>
      </c>
    </row>
    <row r="17" spans="1:3" ht="12.75">
      <c r="A17" s="56" t="s">
        <v>356</v>
      </c>
      <c r="B17" s="57" t="s">
        <v>357</v>
      </c>
      <c r="C17" s="58" t="s">
        <v>383</v>
      </c>
    </row>
    <row r="18" spans="1:3" ht="12.75">
      <c r="A18" s="56" t="s">
        <v>384</v>
      </c>
      <c r="B18" s="57" t="s">
        <v>385</v>
      </c>
      <c r="C18" s="58" t="s">
        <v>386</v>
      </c>
    </row>
    <row r="19" spans="1:3" ht="12.75">
      <c r="A19" s="56" t="s">
        <v>367</v>
      </c>
      <c r="B19" s="57" t="s">
        <v>387</v>
      </c>
      <c r="C19" s="58" t="s">
        <v>388</v>
      </c>
    </row>
    <row r="20" spans="1:3" ht="12.75">
      <c r="A20" s="56" t="s">
        <v>389</v>
      </c>
      <c r="B20" s="57" t="s">
        <v>390</v>
      </c>
      <c r="C20" s="58" t="s">
        <v>391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Normal="90" zoomScaleSheetLayoutView="100" workbookViewId="0" topLeftCell="A1">
      <selection activeCell="D9" sqref="D9"/>
    </sheetView>
  </sheetViews>
  <sheetFormatPr defaultColWidth="12.00390625" defaultRowHeight="12.75"/>
  <cols>
    <col min="1" max="1" width="14.25390625" style="0" customWidth="1"/>
    <col min="2" max="2" width="15.75390625" style="0" customWidth="1"/>
    <col min="3" max="16384" width="11.625" style="0" customWidth="1"/>
  </cols>
  <sheetData>
    <row r="1" spans="1:3" ht="12.75">
      <c r="A1" s="60" t="str">
        <f>'Kat.'!A1</f>
        <v>Rozsah kategorií 2012 závod</v>
      </c>
      <c r="B1" s="61"/>
      <c r="C1" s="61"/>
    </row>
    <row r="2" spans="1:3" ht="12.75">
      <c r="A2" s="62" t="str">
        <f>'Kat.'!A3</f>
        <v>Muži do 39:</v>
      </c>
      <c r="B2" s="62" t="str">
        <f>'Kat.'!B3</f>
        <v>(RN 1992 – 1973)</v>
      </c>
      <c r="C2" s="62" t="s">
        <v>349</v>
      </c>
    </row>
    <row r="3" spans="1:2" ht="12.75">
      <c r="A3">
        <v>2012</v>
      </c>
      <c r="B3" t="s">
        <v>349</v>
      </c>
    </row>
    <row r="4" spans="1:2" ht="12.75">
      <c r="A4">
        <v>2011</v>
      </c>
      <c r="B4" t="s">
        <v>349</v>
      </c>
    </row>
    <row r="5" spans="1:2" ht="12.75">
      <c r="A5">
        <v>2010</v>
      </c>
      <c r="B5" t="s">
        <v>349</v>
      </c>
    </row>
    <row r="6" spans="1:2" ht="12.75">
      <c r="A6">
        <v>2009</v>
      </c>
      <c r="B6" t="s">
        <v>349</v>
      </c>
    </row>
    <row r="7" spans="1:2" ht="12.75">
      <c r="A7">
        <v>2008</v>
      </c>
      <c r="B7" t="s">
        <v>349</v>
      </c>
    </row>
    <row r="8" spans="1:2" ht="12.75">
      <c r="A8">
        <v>2007</v>
      </c>
      <c r="B8" t="s">
        <v>349</v>
      </c>
    </row>
    <row r="9" spans="1:2" ht="12.75">
      <c r="A9">
        <v>2006</v>
      </c>
      <c r="B9" t="s">
        <v>349</v>
      </c>
    </row>
    <row r="10" spans="1:2" ht="12.75">
      <c r="A10">
        <v>2005</v>
      </c>
      <c r="B10" t="s">
        <v>349</v>
      </c>
    </row>
    <row r="11" spans="1:2" ht="12.75">
      <c r="A11">
        <v>2004</v>
      </c>
      <c r="B11" t="s">
        <v>349</v>
      </c>
    </row>
    <row r="12" spans="1:2" ht="12.75">
      <c r="A12">
        <v>2003</v>
      </c>
      <c r="B12" t="s">
        <v>349</v>
      </c>
    </row>
    <row r="13" spans="1:2" ht="12.75">
      <c r="A13">
        <v>2002</v>
      </c>
      <c r="B13" t="s">
        <v>349</v>
      </c>
    </row>
    <row r="14" spans="1:2" ht="12.75">
      <c r="A14">
        <v>2001</v>
      </c>
      <c r="B14" t="s">
        <v>349</v>
      </c>
    </row>
    <row r="15" spans="1:2" ht="12.75">
      <c r="A15">
        <v>2000</v>
      </c>
      <c r="B15" t="s">
        <v>349</v>
      </c>
    </row>
    <row r="16" spans="1:2" ht="12.75">
      <c r="A16">
        <v>1999</v>
      </c>
      <c r="B16" t="s">
        <v>349</v>
      </c>
    </row>
    <row r="17" spans="1:2" ht="12.75">
      <c r="A17">
        <v>1998</v>
      </c>
      <c r="B17" t="s">
        <v>349</v>
      </c>
    </row>
    <row r="18" spans="1:2" ht="12.75">
      <c r="A18">
        <v>1997</v>
      </c>
      <c r="B18" t="s">
        <v>349</v>
      </c>
    </row>
    <row r="19" spans="1:2" ht="12.75">
      <c r="A19">
        <v>1996</v>
      </c>
      <c r="B19" t="s">
        <v>349</v>
      </c>
    </row>
    <row r="20" spans="1:2" ht="12.75">
      <c r="A20">
        <v>1995</v>
      </c>
      <c r="B20" t="s">
        <v>349</v>
      </c>
    </row>
    <row r="21" spans="1:2" ht="12.75">
      <c r="A21">
        <v>1994</v>
      </c>
      <c r="B21" t="s">
        <v>349</v>
      </c>
    </row>
    <row r="22" spans="1:2" ht="12.75">
      <c r="A22">
        <v>1993</v>
      </c>
      <c r="B22" t="s">
        <v>349</v>
      </c>
    </row>
    <row r="23" spans="1:3" ht="12.75">
      <c r="A23" s="62" t="str">
        <f>'Kat.'!A3</f>
        <v>Muži do 39:</v>
      </c>
      <c r="B23" s="62" t="str">
        <f>'Kat.'!B3</f>
        <v>(RN 1992 – 1973)</v>
      </c>
      <c r="C23" s="62" t="str">
        <f>'Kat.'!C3</f>
        <v>M</v>
      </c>
    </row>
    <row r="24" spans="1:2" ht="12.75">
      <c r="A24">
        <v>1992</v>
      </c>
      <c r="B24" t="s">
        <v>352</v>
      </c>
    </row>
    <row r="25" spans="1:2" ht="12.75">
      <c r="A25">
        <v>1991</v>
      </c>
      <c r="B25" t="s">
        <v>352</v>
      </c>
    </row>
    <row r="26" spans="1:2" ht="12.75">
      <c r="A26">
        <v>1990</v>
      </c>
      <c r="B26" t="s">
        <v>352</v>
      </c>
    </row>
    <row r="27" spans="1:2" ht="12.75">
      <c r="A27">
        <v>1989</v>
      </c>
      <c r="B27" t="s">
        <v>352</v>
      </c>
    </row>
    <row r="28" spans="1:2" ht="12.75">
      <c r="A28">
        <v>1988</v>
      </c>
      <c r="B28" t="s">
        <v>352</v>
      </c>
    </row>
    <row r="29" spans="1:2" ht="12.75">
      <c r="A29">
        <v>1987</v>
      </c>
      <c r="B29" t="s">
        <v>352</v>
      </c>
    </row>
    <row r="30" spans="1:2" ht="12.75">
      <c r="A30">
        <v>1986</v>
      </c>
      <c r="B30" t="s">
        <v>352</v>
      </c>
    </row>
    <row r="31" spans="1:2" ht="12.75">
      <c r="A31">
        <v>1985</v>
      </c>
      <c r="B31" t="s">
        <v>352</v>
      </c>
    </row>
    <row r="32" spans="1:2" ht="12.75">
      <c r="A32">
        <v>1984</v>
      </c>
      <c r="B32" t="s">
        <v>352</v>
      </c>
    </row>
    <row r="33" spans="1:2" ht="12.75">
      <c r="A33">
        <v>1983</v>
      </c>
      <c r="B33" t="s">
        <v>352</v>
      </c>
    </row>
    <row r="34" spans="1:2" ht="12.75">
      <c r="A34">
        <v>1982</v>
      </c>
      <c r="B34" t="s">
        <v>352</v>
      </c>
    </row>
    <row r="35" spans="1:2" ht="12.75">
      <c r="A35">
        <v>1981</v>
      </c>
      <c r="B35" t="s">
        <v>352</v>
      </c>
    </row>
    <row r="36" spans="1:2" ht="12.75">
      <c r="A36">
        <v>1980</v>
      </c>
      <c r="B36" t="s">
        <v>352</v>
      </c>
    </row>
    <row r="37" spans="1:2" ht="12.75">
      <c r="A37">
        <v>1979</v>
      </c>
      <c r="B37" t="s">
        <v>352</v>
      </c>
    </row>
    <row r="38" spans="1:2" ht="12.75">
      <c r="A38">
        <v>1978</v>
      </c>
      <c r="B38" t="s">
        <v>352</v>
      </c>
    </row>
    <row r="39" spans="1:2" ht="12.75">
      <c r="A39">
        <v>1977</v>
      </c>
      <c r="B39" t="s">
        <v>352</v>
      </c>
    </row>
    <row r="40" spans="1:2" ht="12.75">
      <c r="A40">
        <v>1976</v>
      </c>
      <c r="B40" t="s">
        <v>352</v>
      </c>
    </row>
    <row r="41" spans="1:2" ht="12.75">
      <c r="A41">
        <v>1975</v>
      </c>
      <c r="B41" t="s">
        <v>352</v>
      </c>
    </row>
    <row r="42" spans="1:2" ht="12.75">
      <c r="A42">
        <v>1974</v>
      </c>
      <c r="B42" t="s">
        <v>352</v>
      </c>
    </row>
    <row r="43" spans="1:2" ht="12.75">
      <c r="A43">
        <v>1973</v>
      </c>
      <c r="B43" t="s">
        <v>352</v>
      </c>
    </row>
    <row r="44" spans="1:3" ht="12.75">
      <c r="A44" s="62" t="str">
        <f>'Kat.'!A4</f>
        <v>Muži 40 – 49:</v>
      </c>
      <c r="B44" s="62" t="str">
        <f>'Kat.'!B4</f>
        <v>(RN 1972 – 1963)</v>
      </c>
      <c r="C44" s="62" t="str">
        <f>'Kat.'!C4</f>
        <v>M40</v>
      </c>
    </row>
    <row r="45" spans="1:2" ht="12.75">
      <c r="A45">
        <v>1972</v>
      </c>
      <c r="B45" t="s">
        <v>355</v>
      </c>
    </row>
    <row r="46" spans="1:2" ht="12.75">
      <c r="A46">
        <v>1971</v>
      </c>
      <c r="B46" t="s">
        <v>355</v>
      </c>
    </row>
    <row r="47" spans="1:2" ht="12.75">
      <c r="A47">
        <v>1970</v>
      </c>
      <c r="B47" t="s">
        <v>355</v>
      </c>
    </row>
    <row r="48" spans="1:2" ht="12.75">
      <c r="A48">
        <v>1969</v>
      </c>
      <c r="B48" t="s">
        <v>355</v>
      </c>
    </row>
    <row r="49" spans="1:2" ht="12.75">
      <c r="A49">
        <v>1968</v>
      </c>
      <c r="B49" t="s">
        <v>355</v>
      </c>
    </row>
    <row r="50" spans="1:2" ht="12.75">
      <c r="A50">
        <v>1967</v>
      </c>
      <c r="B50" t="s">
        <v>355</v>
      </c>
    </row>
    <row r="51" spans="1:2" ht="12.75">
      <c r="A51">
        <v>1966</v>
      </c>
      <c r="B51" t="s">
        <v>355</v>
      </c>
    </row>
    <row r="52" spans="1:2" ht="12.75">
      <c r="A52">
        <v>1965</v>
      </c>
      <c r="B52" t="s">
        <v>355</v>
      </c>
    </row>
    <row r="53" spans="1:2" ht="12.75">
      <c r="A53">
        <v>1964</v>
      </c>
      <c r="B53" t="s">
        <v>355</v>
      </c>
    </row>
    <row r="54" spans="1:2" ht="12.75">
      <c r="A54">
        <v>1963</v>
      </c>
      <c r="B54" t="s">
        <v>355</v>
      </c>
    </row>
    <row r="55" spans="1:3" ht="12.75">
      <c r="A55" s="62" t="str">
        <f>'Kat.'!A5</f>
        <v>Muži 50 – 59:</v>
      </c>
      <c r="B55" s="62" t="str">
        <f>'Kat.'!B5</f>
        <v>(RN 1962 – 1953)</v>
      </c>
      <c r="C55" s="62" t="str">
        <f>'Kat.'!C5</f>
        <v>M50</v>
      </c>
    </row>
    <row r="56" spans="1:2" ht="12.75">
      <c r="A56">
        <v>1962</v>
      </c>
      <c r="B56" t="s">
        <v>358</v>
      </c>
    </row>
    <row r="57" spans="1:2" ht="12.75">
      <c r="A57">
        <v>1961</v>
      </c>
      <c r="B57" t="s">
        <v>358</v>
      </c>
    </row>
    <row r="58" spans="1:2" ht="12.75">
      <c r="A58">
        <v>1960</v>
      </c>
      <c r="B58" t="s">
        <v>358</v>
      </c>
    </row>
    <row r="59" spans="1:2" ht="12.75">
      <c r="A59" s="3">
        <v>1959</v>
      </c>
      <c r="B59" t="s">
        <v>358</v>
      </c>
    </row>
    <row r="60" spans="1:2" ht="12.75">
      <c r="A60" s="3">
        <v>1958</v>
      </c>
      <c r="B60" t="s">
        <v>358</v>
      </c>
    </row>
    <row r="61" spans="1:2" ht="12.75">
      <c r="A61" s="3">
        <v>1957</v>
      </c>
      <c r="B61" t="s">
        <v>358</v>
      </c>
    </row>
    <row r="62" spans="1:2" ht="12.75">
      <c r="A62" s="3">
        <v>1956</v>
      </c>
      <c r="B62" t="s">
        <v>358</v>
      </c>
    </row>
    <row r="63" spans="1:2" ht="12.75">
      <c r="A63" s="3">
        <v>1955</v>
      </c>
      <c r="B63" t="s">
        <v>358</v>
      </c>
    </row>
    <row r="64" spans="1:2" ht="12.75">
      <c r="A64" s="3">
        <v>1954</v>
      </c>
      <c r="B64" t="s">
        <v>358</v>
      </c>
    </row>
    <row r="65" spans="1:2" ht="12.75">
      <c r="A65" s="3">
        <v>1953</v>
      </c>
      <c r="B65" t="s">
        <v>358</v>
      </c>
    </row>
    <row r="66" spans="1:3" ht="12.75">
      <c r="A66" s="62" t="str">
        <f>'Kat.'!A6</f>
        <v>Muži 60 – 69: </v>
      </c>
      <c r="B66" s="62" t="str">
        <f>'Kat.'!B6</f>
        <v>(RN 1952 – 1943)</v>
      </c>
      <c r="C66" s="62" t="str">
        <f>'Kat.'!C6</f>
        <v>M60</v>
      </c>
    </row>
    <row r="67" spans="1:2" ht="12.75">
      <c r="A67" s="3">
        <v>1952</v>
      </c>
      <c r="B67" t="s">
        <v>361</v>
      </c>
    </row>
    <row r="68" spans="1:2" ht="12.75">
      <c r="A68" s="3">
        <v>1951</v>
      </c>
      <c r="B68" t="s">
        <v>361</v>
      </c>
    </row>
    <row r="69" spans="1:2" ht="12.75">
      <c r="A69" s="3">
        <v>1950</v>
      </c>
      <c r="B69" t="s">
        <v>361</v>
      </c>
    </row>
    <row r="70" spans="1:2" ht="12.75">
      <c r="A70" s="3">
        <v>1949</v>
      </c>
      <c r="B70" t="s">
        <v>361</v>
      </c>
    </row>
    <row r="71" spans="1:2" ht="12.75">
      <c r="A71" s="3">
        <v>1948</v>
      </c>
      <c r="B71" t="s">
        <v>361</v>
      </c>
    </row>
    <row r="72" spans="1:2" ht="12.75">
      <c r="A72" s="3">
        <v>1947</v>
      </c>
      <c r="B72" t="s">
        <v>361</v>
      </c>
    </row>
    <row r="73" spans="1:2" ht="12.75">
      <c r="A73" s="3">
        <v>1946</v>
      </c>
      <c r="B73" t="s">
        <v>361</v>
      </c>
    </row>
    <row r="74" spans="1:2" ht="12.75">
      <c r="A74" s="3">
        <v>1945</v>
      </c>
      <c r="B74" t="s">
        <v>361</v>
      </c>
    </row>
    <row r="75" spans="1:2" ht="12.75">
      <c r="A75" s="3">
        <v>1944</v>
      </c>
      <c r="B75" t="s">
        <v>361</v>
      </c>
    </row>
    <row r="76" spans="1:2" ht="12.75">
      <c r="A76" s="3">
        <v>1943</v>
      </c>
      <c r="B76" t="s">
        <v>361</v>
      </c>
    </row>
    <row r="77" spans="1:3" ht="12.75">
      <c r="A77" s="62" t="str">
        <f>'Kat.'!A7</f>
        <v>Muži 70 – a méně: </v>
      </c>
      <c r="B77" s="62" t="str">
        <f>'Kat.'!B7</f>
        <v>(RN 1942 a méně)</v>
      </c>
      <c r="C77" s="62" t="str">
        <f>'Kat.'!C7</f>
        <v>M70</v>
      </c>
    </row>
    <row r="78" spans="1:2" ht="12.75">
      <c r="A78" s="3">
        <v>1942</v>
      </c>
      <c r="B78" t="s">
        <v>364</v>
      </c>
    </row>
    <row r="79" spans="1:2" ht="12.75">
      <c r="A79" s="3">
        <v>1941</v>
      </c>
      <c r="B79" t="s">
        <v>364</v>
      </c>
    </row>
    <row r="80" spans="1:2" ht="12.75">
      <c r="A80" s="3">
        <v>1940</v>
      </c>
      <c r="B80" t="s">
        <v>364</v>
      </c>
    </row>
    <row r="81" spans="1:2" ht="12.75">
      <c r="A81" s="3">
        <v>1939</v>
      </c>
      <c r="B81" t="s">
        <v>364</v>
      </c>
    </row>
    <row r="82" spans="1:2" ht="12.75">
      <c r="A82" s="3">
        <v>1938</v>
      </c>
      <c r="B82" t="s">
        <v>364</v>
      </c>
    </row>
    <row r="83" spans="1:2" ht="12.75">
      <c r="A83" s="3">
        <v>1937</v>
      </c>
      <c r="B83" t="s">
        <v>364</v>
      </c>
    </row>
    <row r="84" spans="1:2" ht="12.75">
      <c r="A84" s="3">
        <v>1936</v>
      </c>
      <c r="B84" t="s">
        <v>364</v>
      </c>
    </row>
    <row r="85" spans="1:2" ht="12.75">
      <c r="A85" s="3">
        <v>1935</v>
      </c>
      <c r="B85" t="s">
        <v>364</v>
      </c>
    </row>
    <row r="86" spans="1:2" ht="12.75">
      <c r="A86" s="3">
        <v>1934</v>
      </c>
      <c r="B86" t="s">
        <v>364</v>
      </c>
    </row>
    <row r="87" spans="1:2" ht="12.75">
      <c r="A87" s="3">
        <v>1933</v>
      </c>
      <c r="B87" t="s">
        <v>364</v>
      </c>
    </row>
    <row r="88" spans="1:2" ht="12.75">
      <c r="A88" s="3">
        <v>1932</v>
      </c>
      <c r="B88" t="s">
        <v>364</v>
      </c>
    </row>
    <row r="89" spans="1:2" ht="12.75">
      <c r="A89" s="3">
        <v>1931</v>
      </c>
      <c r="B89" t="s">
        <v>364</v>
      </c>
    </row>
    <row r="90" spans="1:2" ht="12.75">
      <c r="A90" s="3">
        <v>1930</v>
      </c>
      <c r="B90" t="s">
        <v>364</v>
      </c>
    </row>
    <row r="91" spans="1:2" ht="12.75">
      <c r="A91" s="3">
        <v>1929</v>
      </c>
      <c r="B91" t="s">
        <v>364</v>
      </c>
    </row>
    <row r="92" spans="1:2" ht="12.75">
      <c r="A92" s="3">
        <v>1928</v>
      </c>
      <c r="B92" t="s">
        <v>364</v>
      </c>
    </row>
    <row r="93" spans="1:2" ht="12.75">
      <c r="A93" s="3">
        <v>1927</v>
      </c>
      <c r="B93" t="s">
        <v>364</v>
      </c>
    </row>
    <row r="94" spans="1:2" ht="12.75">
      <c r="A94" s="3">
        <v>1926</v>
      </c>
      <c r="B94" t="s">
        <v>364</v>
      </c>
    </row>
    <row r="95" spans="1:2" ht="12.75">
      <c r="A95" s="3">
        <v>1925</v>
      </c>
      <c r="B95" t="s">
        <v>364</v>
      </c>
    </row>
    <row r="96" spans="1:2" ht="12.75">
      <c r="A96" s="3">
        <v>1924</v>
      </c>
      <c r="B96" t="s">
        <v>364</v>
      </c>
    </row>
    <row r="97" spans="1:2" ht="12.75">
      <c r="A97" s="3">
        <v>1923</v>
      </c>
      <c r="B97" t="s">
        <v>364</v>
      </c>
    </row>
    <row r="98" spans="1:2" ht="12.75">
      <c r="A98" s="3">
        <v>1922</v>
      </c>
      <c r="B98" t="s">
        <v>364</v>
      </c>
    </row>
    <row r="99" spans="1:2" ht="12.75">
      <c r="A99" s="3">
        <v>1921</v>
      </c>
      <c r="B99" t="s">
        <v>364</v>
      </c>
    </row>
    <row r="100" spans="1:2" ht="12.75">
      <c r="A100" s="3">
        <v>1920</v>
      </c>
      <c r="B100" t="s">
        <v>364</v>
      </c>
    </row>
    <row r="101" spans="1:2" ht="12.75">
      <c r="A101" s="3">
        <v>1919</v>
      </c>
      <c r="B101" t="s">
        <v>364</v>
      </c>
    </row>
    <row r="102" spans="1:2" ht="12.75">
      <c r="A102" s="3">
        <v>1918</v>
      </c>
      <c r="B102" t="s">
        <v>364</v>
      </c>
    </row>
    <row r="103" spans="1:2" ht="12.75">
      <c r="A103" s="3">
        <v>1917</v>
      </c>
      <c r="B103" t="s">
        <v>364</v>
      </c>
    </row>
    <row r="104" spans="1:2" ht="12.75">
      <c r="A104" s="3">
        <v>1916</v>
      </c>
      <c r="B104" t="s">
        <v>364</v>
      </c>
    </row>
    <row r="105" spans="1:2" ht="12.75">
      <c r="A105" s="3">
        <v>1915</v>
      </c>
      <c r="B105" t="s">
        <v>364</v>
      </c>
    </row>
    <row r="106" spans="1:2" ht="12.75">
      <c r="A106" s="3">
        <v>1914</v>
      </c>
      <c r="B106" t="s">
        <v>364</v>
      </c>
    </row>
    <row r="107" spans="1:2" ht="12.75">
      <c r="A107" s="3">
        <v>1913</v>
      </c>
      <c r="B107" t="s">
        <v>364</v>
      </c>
    </row>
    <row r="108" spans="1:2" ht="12.75">
      <c r="A108" s="3">
        <v>1912</v>
      </c>
      <c r="B108" t="s">
        <v>364</v>
      </c>
    </row>
    <row r="109" spans="1:2" ht="12.75">
      <c r="A109" s="3">
        <v>1911</v>
      </c>
      <c r="B109" t="s">
        <v>364</v>
      </c>
    </row>
    <row r="110" spans="1:2" ht="12.75">
      <c r="A110" s="3">
        <v>1910</v>
      </c>
      <c r="B110" t="s">
        <v>364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">
      <selection activeCell="C1" sqref="C1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3" ht="12.75">
      <c r="A1" s="60" t="str">
        <f>'RN HZM'!A1</f>
        <v>Rozsah kategorií 2012 závod</v>
      </c>
      <c r="B1" s="61"/>
      <c r="C1" s="61"/>
    </row>
    <row r="2" spans="1:3" ht="12.75">
      <c r="A2" s="62" t="str">
        <f>'Kat.'!A8</f>
        <v>Juniorky:</v>
      </c>
      <c r="B2" s="62" t="str">
        <f>'Kat.'!B8</f>
        <v>(RN 1993 a mladší)</v>
      </c>
      <c r="C2" s="62" t="str">
        <f>'Kat.'!C8</f>
        <v>JZ</v>
      </c>
    </row>
    <row r="3" spans="1:2" ht="12.75">
      <c r="A3">
        <v>2012</v>
      </c>
      <c r="B3" t="s">
        <v>366</v>
      </c>
    </row>
    <row r="4" spans="1:2" ht="12.75">
      <c r="A4">
        <v>2011</v>
      </c>
      <c r="B4" t="s">
        <v>366</v>
      </c>
    </row>
    <row r="5" spans="1:2" ht="12.75">
      <c r="A5">
        <v>2010</v>
      </c>
      <c r="B5" t="s">
        <v>366</v>
      </c>
    </row>
    <row r="6" spans="1:2" ht="12.75">
      <c r="A6">
        <v>2009</v>
      </c>
      <c r="B6" t="s">
        <v>366</v>
      </c>
    </row>
    <row r="7" spans="1:2" ht="12.75">
      <c r="A7">
        <v>2008</v>
      </c>
      <c r="B7" t="s">
        <v>366</v>
      </c>
    </row>
    <row r="8" spans="1:2" ht="12.75">
      <c r="A8">
        <v>2007</v>
      </c>
      <c r="B8" t="s">
        <v>366</v>
      </c>
    </row>
    <row r="9" spans="1:2" ht="12.75">
      <c r="A9">
        <v>2006</v>
      </c>
      <c r="B9" t="s">
        <v>366</v>
      </c>
    </row>
    <row r="10" spans="1:2" ht="12.75">
      <c r="A10">
        <v>2005</v>
      </c>
      <c r="B10" t="s">
        <v>366</v>
      </c>
    </row>
    <row r="11" spans="1:2" ht="12.75">
      <c r="A11">
        <v>2004</v>
      </c>
      <c r="B11" t="s">
        <v>366</v>
      </c>
    </row>
    <row r="12" spans="1:2" ht="12.75">
      <c r="A12">
        <v>2003</v>
      </c>
      <c r="B12" t="s">
        <v>366</v>
      </c>
    </row>
    <row r="13" spans="1:2" ht="12.75">
      <c r="A13">
        <v>2002</v>
      </c>
      <c r="B13" t="s">
        <v>366</v>
      </c>
    </row>
    <row r="14" spans="1:2" ht="12.75">
      <c r="A14">
        <v>2001</v>
      </c>
      <c r="B14" t="s">
        <v>366</v>
      </c>
    </row>
    <row r="15" spans="1:2" ht="12.75">
      <c r="A15">
        <v>2000</v>
      </c>
      <c r="B15" t="s">
        <v>366</v>
      </c>
    </row>
    <row r="16" spans="1:2" ht="12.75">
      <c r="A16">
        <v>1999</v>
      </c>
      <c r="B16" t="s">
        <v>366</v>
      </c>
    </row>
    <row r="17" spans="1:2" ht="12.75">
      <c r="A17">
        <v>1998</v>
      </c>
      <c r="B17" t="s">
        <v>366</v>
      </c>
    </row>
    <row r="18" spans="1:2" ht="12.75">
      <c r="A18">
        <v>1997</v>
      </c>
      <c r="B18" t="s">
        <v>366</v>
      </c>
    </row>
    <row r="19" spans="1:2" ht="12.75">
      <c r="A19">
        <v>1996</v>
      </c>
      <c r="B19" t="s">
        <v>366</v>
      </c>
    </row>
    <row r="20" spans="1:2" ht="12.75">
      <c r="A20">
        <v>1995</v>
      </c>
      <c r="B20" t="s">
        <v>366</v>
      </c>
    </row>
    <row r="21" spans="1:2" ht="12.75">
      <c r="A21">
        <v>1994</v>
      </c>
      <c r="B21" t="s">
        <v>366</v>
      </c>
    </row>
    <row r="22" spans="1:2" ht="12.75">
      <c r="A22">
        <v>1993</v>
      </c>
      <c r="B22" t="s">
        <v>366</v>
      </c>
    </row>
    <row r="23" spans="1:3" ht="12.75">
      <c r="A23" s="62" t="str">
        <f>'Kat.'!A9</f>
        <v>Ženy do 34</v>
      </c>
      <c r="B23" s="62" t="str">
        <f>'Kat.'!B9</f>
        <v>(RN 1992 – 1978)</v>
      </c>
      <c r="C23" s="62" t="str">
        <f>'Kat.'!C9</f>
        <v>Ž</v>
      </c>
    </row>
    <row r="24" spans="1:2" ht="12.75">
      <c r="A24">
        <v>1992</v>
      </c>
      <c r="B24" t="s">
        <v>369</v>
      </c>
    </row>
    <row r="25" spans="1:2" ht="12.75">
      <c r="A25">
        <v>1991</v>
      </c>
      <c r="B25" t="s">
        <v>369</v>
      </c>
    </row>
    <row r="26" spans="1:2" ht="12.75">
      <c r="A26">
        <v>1990</v>
      </c>
      <c r="B26" t="s">
        <v>369</v>
      </c>
    </row>
    <row r="27" spans="1:2" ht="12.75">
      <c r="A27">
        <v>1989</v>
      </c>
      <c r="B27" t="s">
        <v>369</v>
      </c>
    </row>
    <row r="28" spans="1:2" ht="12.75">
      <c r="A28">
        <v>1988</v>
      </c>
      <c r="B28" t="s">
        <v>369</v>
      </c>
    </row>
    <row r="29" spans="1:2" ht="12.75">
      <c r="A29">
        <v>1987</v>
      </c>
      <c r="B29" t="s">
        <v>369</v>
      </c>
    </row>
    <row r="30" spans="1:2" ht="12.75">
      <c r="A30">
        <v>1986</v>
      </c>
      <c r="B30" t="s">
        <v>369</v>
      </c>
    </row>
    <row r="31" spans="1:2" ht="12.75">
      <c r="A31">
        <v>1985</v>
      </c>
      <c r="B31" t="s">
        <v>369</v>
      </c>
    </row>
    <row r="32" spans="1:2" ht="12.75">
      <c r="A32">
        <v>1984</v>
      </c>
      <c r="B32" t="s">
        <v>369</v>
      </c>
    </row>
    <row r="33" spans="1:2" ht="12.75">
      <c r="A33">
        <v>1983</v>
      </c>
      <c r="B33" t="s">
        <v>369</v>
      </c>
    </row>
    <row r="34" spans="1:2" ht="12.75">
      <c r="A34">
        <v>1982</v>
      </c>
      <c r="B34" t="s">
        <v>369</v>
      </c>
    </row>
    <row r="35" spans="1:2" ht="12.75">
      <c r="A35">
        <v>1981</v>
      </c>
      <c r="B35" t="s">
        <v>369</v>
      </c>
    </row>
    <row r="36" spans="1:2" ht="12.75">
      <c r="A36">
        <v>1980</v>
      </c>
      <c r="B36" t="s">
        <v>369</v>
      </c>
    </row>
    <row r="37" spans="1:2" ht="12.75">
      <c r="A37">
        <v>1979</v>
      </c>
      <c r="B37" t="s">
        <v>369</v>
      </c>
    </row>
    <row r="38" spans="1:2" ht="12.75">
      <c r="A38">
        <v>1978</v>
      </c>
      <c r="B38" t="s">
        <v>369</v>
      </c>
    </row>
    <row r="39" spans="1:3" ht="12.75">
      <c r="A39" s="62" t="str">
        <f>'Kat.'!A10</f>
        <v>Ženy 35 – 44</v>
      </c>
      <c r="B39" s="62" t="str">
        <f>'Kat.'!B10</f>
        <v>(RN 1977 – 1968)</v>
      </c>
      <c r="C39" s="62" t="str">
        <f>'Kat.'!C10</f>
        <v>Ž35</v>
      </c>
    </row>
    <row r="40" spans="1:2" ht="12.75">
      <c r="A40">
        <v>1977</v>
      </c>
      <c r="B40" t="s">
        <v>372</v>
      </c>
    </row>
    <row r="41" spans="1:2" ht="12.75">
      <c r="A41">
        <v>1976</v>
      </c>
      <c r="B41" t="s">
        <v>372</v>
      </c>
    </row>
    <row r="42" spans="1:2" ht="12.75">
      <c r="A42">
        <v>1975</v>
      </c>
      <c r="B42" t="s">
        <v>372</v>
      </c>
    </row>
    <row r="43" spans="1:2" ht="12.75">
      <c r="A43">
        <v>1974</v>
      </c>
      <c r="B43" t="s">
        <v>372</v>
      </c>
    </row>
    <row r="44" spans="1:2" ht="12.75">
      <c r="A44">
        <v>1973</v>
      </c>
      <c r="B44" t="s">
        <v>372</v>
      </c>
    </row>
    <row r="45" spans="1:2" ht="12.75">
      <c r="A45">
        <v>1972</v>
      </c>
      <c r="B45" t="s">
        <v>372</v>
      </c>
    </row>
    <row r="46" spans="1:2" ht="12.75">
      <c r="A46">
        <v>1971</v>
      </c>
      <c r="B46" t="s">
        <v>372</v>
      </c>
    </row>
    <row r="47" spans="1:2" ht="12.75">
      <c r="A47">
        <v>1970</v>
      </c>
      <c r="B47" t="s">
        <v>372</v>
      </c>
    </row>
    <row r="48" spans="1:2" ht="12.75">
      <c r="A48">
        <v>1969</v>
      </c>
      <c r="B48" t="s">
        <v>372</v>
      </c>
    </row>
    <row r="49" spans="1:2" ht="12.75">
      <c r="A49">
        <v>1968</v>
      </c>
      <c r="B49" t="s">
        <v>372</v>
      </c>
    </row>
    <row r="50" spans="1:3" ht="12.75">
      <c r="A50" s="62" t="str">
        <f>'Kat.'!A11</f>
        <v>Ženy 45 – 54</v>
      </c>
      <c r="B50" s="62" t="str">
        <f>'Kat.'!B11</f>
        <v>(RN 1967 – 1958)</v>
      </c>
      <c r="C50" s="62" t="str">
        <f>'Kat.'!C11</f>
        <v>Ž45</v>
      </c>
    </row>
    <row r="51" spans="1:2" ht="12.75">
      <c r="A51">
        <v>1967</v>
      </c>
      <c r="B51" t="s">
        <v>375</v>
      </c>
    </row>
    <row r="52" spans="1:2" ht="12.75">
      <c r="A52">
        <v>1966</v>
      </c>
      <c r="B52" t="s">
        <v>375</v>
      </c>
    </row>
    <row r="53" spans="1:2" ht="12.75">
      <c r="A53">
        <v>1965</v>
      </c>
      <c r="B53" t="s">
        <v>375</v>
      </c>
    </row>
    <row r="54" spans="1:2" ht="12.75">
      <c r="A54">
        <v>1964</v>
      </c>
      <c r="B54" t="s">
        <v>375</v>
      </c>
    </row>
    <row r="55" spans="1:2" ht="12.75">
      <c r="A55">
        <v>1963</v>
      </c>
      <c r="B55" t="s">
        <v>375</v>
      </c>
    </row>
    <row r="56" spans="1:2" ht="12.75">
      <c r="A56">
        <v>1962</v>
      </c>
      <c r="B56" t="s">
        <v>375</v>
      </c>
    </row>
    <row r="57" spans="1:2" ht="12.75">
      <c r="A57">
        <v>1961</v>
      </c>
      <c r="B57" t="s">
        <v>375</v>
      </c>
    </row>
    <row r="58" spans="1:2" ht="12.75">
      <c r="A58">
        <v>1960</v>
      </c>
      <c r="B58" t="s">
        <v>375</v>
      </c>
    </row>
    <row r="59" spans="1:2" ht="12.75">
      <c r="A59">
        <v>1959</v>
      </c>
      <c r="B59" t="s">
        <v>375</v>
      </c>
    </row>
    <row r="60" spans="1:2" ht="12.75">
      <c r="A60">
        <v>1958</v>
      </c>
      <c r="B60" t="s">
        <v>375</v>
      </c>
    </row>
    <row r="61" spans="1:3" ht="12.75">
      <c r="A61" s="62" t="str">
        <f>'Kat.'!A12</f>
        <v>Ženy 55 – a méně:</v>
      </c>
      <c r="B61" s="62" t="str">
        <f>'Kat.'!B12</f>
        <v>(RN 1957 a méně)</v>
      </c>
      <c r="C61" s="62" t="str">
        <f>'Kat.'!C12</f>
        <v>Ž55</v>
      </c>
    </row>
    <row r="62" spans="1:2" ht="12.75">
      <c r="A62">
        <v>1957</v>
      </c>
      <c r="B62" t="s">
        <v>378</v>
      </c>
    </row>
    <row r="63" spans="1:2" ht="12.75">
      <c r="A63">
        <v>1956</v>
      </c>
      <c r="B63" t="s">
        <v>378</v>
      </c>
    </row>
    <row r="64" spans="1:2" ht="12.75">
      <c r="A64">
        <v>1955</v>
      </c>
      <c r="B64" t="s">
        <v>378</v>
      </c>
    </row>
    <row r="65" spans="1:2" ht="12.75">
      <c r="A65">
        <v>1954</v>
      </c>
      <c r="B65" t="s">
        <v>378</v>
      </c>
    </row>
    <row r="66" spans="1:2" ht="12.75">
      <c r="A66">
        <v>1953</v>
      </c>
      <c r="B66" t="s">
        <v>378</v>
      </c>
    </row>
    <row r="67" spans="1:2" ht="12.75">
      <c r="A67">
        <v>1952</v>
      </c>
      <c r="B67" t="s">
        <v>378</v>
      </c>
    </row>
    <row r="68" spans="1:2" ht="12.75">
      <c r="A68">
        <v>1951</v>
      </c>
      <c r="B68" t="s">
        <v>378</v>
      </c>
    </row>
    <row r="69" spans="1:2" ht="12.75">
      <c r="A69">
        <v>1950</v>
      </c>
      <c r="B69" t="s">
        <v>378</v>
      </c>
    </row>
    <row r="70" spans="1:2" ht="12.75">
      <c r="A70">
        <v>1949</v>
      </c>
      <c r="B70" t="s">
        <v>378</v>
      </c>
    </row>
    <row r="71" spans="1:2" ht="12.75">
      <c r="A71">
        <v>1948</v>
      </c>
      <c r="B71" t="s">
        <v>378</v>
      </c>
    </row>
    <row r="72" spans="1:2" ht="12.75">
      <c r="A72">
        <v>1947</v>
      </c>
      <c r="B72" t="s">
        <v>378</v>
      </c>
    </row>
    <row r="73" spans="1:2" ht="12.75">
      <c r="A73">
        <v>1946</v>
      </c>
      <c r="B73" t="s">
        <v>378</v>
      </c>
    </row>
    <row r="74" spans="1:2" ht="12.75">
      <c r="A74">
        <v>1945</v>
      </c>
      <c r="B74" t="s">
        <v>378</v>
      </c>
    </row>
    <row r="75" spans="1:2" ht="12.75">
      <c r="A75">
        <v>1944</v>
      </c>
      <c r="B75" t="s">
        <v>378</v>
      </c>
    </row>
    <row r="76" spans="1:2" ht="12.75">
      <c r="A76">
        <v>1943</v>
      </c>
      <c r="B76" t="s">
        <v>378</v>
      </c>
    </row>
    <row r="77" spans="1:2" ht="12.75">
      <c r="A77">
        <v>1942</v>
      </c>
      <c r="B77" t="s">
        <v>378</v>
      </c>
    </row>
    <row r="78" spans="1:2" ht="12.75">
      <c r="A78">
        <v>1941</v>
      </c>
      <c r="B78" t="s">
        <v>378</v>
      </c>
    </row>
    <row r="79" spans="1:2" ht="12.75">
      <c r="A79">
        <v>1940</v>
      </c>
      <c r="B79" t="s">
        <v>378</v>
      </c>
    </row>
    <row r="80" spans="1:2" ht="12.75">
      <c r="A80">
        <v>1939</v>
      </c>
      <c r="B80" t="s">
        <v>378</v>
      </c>
    </row>
    <row r="81" spans="1:2" ht="12.75">
      <c r="A81">
        <v>1938</v>
      </c>
      <c r="B81" t="s">
        <v>378</v>
      </c>
    </row>
    <row r="82" spans="1:2" ht="12.75">
      <c r="A82">
        <v>1937</v>
      </c>
      <c r="B82" t="s">
        <v>378</v>
      </c>
    </row>
    <row r="83" spans="1:2" ht="12.75">
      <c r="A83">
        <v>1936</v>
      </c>
      <c r="B83" t="s">
        <v>378</v>
      </c>
    </row>
    <row r="84" spans="1:2" ht="12.75">
      <c r="A84">
        <v>1935</v>
      </c>
      <c r="B84" t="s">
        <v>378</v>
      </c>
    </row>
    <row r="85" spans="1:2" ht="12.75">
      <c r="A85">
        <v>1934</v>
      </c>
      <c r="B85" t="s">
        <v>378</v>
      </c>
    </row>
    <row r="86" spans="1:2" ht="12.75">
      <c r="A86">
        <v>1933</v>
      </c>
      <c r="B86" t="s">
        <v>378</v>
      </c>
    </row>
    <row r="87" spans="1:2" ht="12.75">
      <c r="A87">
        <v>1932</v>
      </c>
      <c r="B87" t="s">
        <v>378</v>
      </c>
    </row>
    <row r="88" spans="1:2" ht="12.75">
      <c r="A88">
        <v>1931</v>
      </c>
      <c r="B88" t="s">
        <v>378</v>
      </c>
    </row>
    <row r="89" spans="1:2" ht="12.75">
      <c r="A89">
        <v>1930</v>
      </c>
      <c r="B89" t="s">
        <v>378</v>
      </c>
    </row>
    <row r="90" spans="1:2" ht="12.75">
      <c r="A90">
        <v>1929</v>
      </c>
      <c r="B90" t="s">
        <v>378</v>
      </c>
    </row>
    <row r="91" spans="1:2" ht="12.75">
      <c r="A91">
        <v>1928</v>
      </c>
      <c r="B91" t="s">
        <v>378</v>
      </c>
    </row>
    <row r="92" spans="1:2" ht="12.75">
      <c r="A92">
        <v>1927</v>
      </c>
      <c r="B92" t="s">
        <v>378</v>
      </c>
    </row>
    <row r="93" spans="1:2" ht="12.75">
      <c r="A93">
        <v>1926</v>
      </c>
      <c r="B93" t="s">
        <v>378</v>
      </c>
    </row>
    <row r="94" spans="1:2" ht="12.75">
      <c r="A94">
        <v>1925</v>
      </c>
      <c r="B94" t="s">
        <v>378</v>
      </c>
    </row>
    <row r="95" spans="1:2" ht="12.75">
      <c r="A95">
        <v>1924</v>
      </c>
      <c r="B95" t="s">
        <v>378</v>
      </c>
    </row>
    <row r="96" spans="1:2" ht="12.75">
      <c r="A96">
        <v>1923</v>
      </c>
      <c r="B96" t="s">
        <v>378</v>
      </c>
    </row>
    <row r="97" spans="1:2" ht="12.75">
      <c r="A97">
        <v>1922</v>
      </c>
      <c r="B97" t="s">
        <v>378</v>
      </c>
    </row>
    <row r="98" spans="1:2" ht="12.75">
      <c r="A98">
        <v>1921</v>
      </c>
      <c r="B98" t="s">
        <v>378</v>
      </c>
    </row>
    <row r="99" spans="1:2" ht="12.75">
      <c r="A99">
        <v>1920</v>
      </c>
      <c r="B99" t="s">
        <v>378</v>
      </c>
    </row>
    <row r="100" spans="1:2" ht="12.75">
      <c r="A100">
        <v>1919</v>
      </c>
      <c r="B100" t="s">
        <v>378</v>
      </c>
    </row>
    <row r="101" spans="1:2" ht="12.75">
      <c r="A101">
        <v>1918</v>
      </c>
      <c r="B101" t="s">
        <v>378</v>
      </c>
    </row>
    <row r="102" spans="1:2" ht="12.75">
      <c r="A102">
        <v>1917</v>
      </c>
      <c r="B102" t="s">
        <v>378</v>
      </c>
    </row>
    <row r="103" spans="1:2" ht="12.75">
      <c r="A103">
        <v>1916</v>
      </c>
      <c r="B103" t="s">
        <v>378</v>
      </c>
    </row>
    <row r="104" spans="1:2" ht="12.75">
      <c r="A104">
        <v>1915</v>
      </c>
      <c r="B104" t="s">
        <v>378</v>
      </c>
    </row>
    <row r="105" spans="1:2" ht="12.75">
      <c r="A105">
        <v>1914</v>
      </c>
      <c r="B105" t="s">
        <v>378</v>
      </c>
    </row>
    <row r="106" spans="1:2" ht="12.75">
      <c r="A106">
        <v>1913</v>
      </c>
      <c r="B106" t="s">
        <v>378</v>
      </c>
    </row>
    <row r="107" spans="1:2" ht="12.75">
      <c r="A107">
        <v>1912</v>
      </c>
      <c r="B107" t="s">
        <v>378</v>
      </c>
    </row>
    <row r="108" spans="1:2" ht="12.75">
      <c r="A108">
        <v>1911</v>
      </c>
      <c r="B108" t="s">
        <v>378</v>
      </c>
    </row>
    <row r="109" spans="1:2" ht="12.75">
      <c r="A109">
        <v>1910</v>
      </c>
      <c r="B109" t="s">
        <v>378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8"/>
  <sheetViews>
    <sheetView view="pageBreakPreview" zoomScaleNormal="90" zoomScaleSheetLayoutView="100" workbookViewId="0" topLeftCell="A1">
      <selection activeCell="B118" sqref="B118"/>
    </sheetView>
  </sheetViews>
  <sheetFormatPr defaultColWidth="12.00390625" defaultRowHeight="12.75"/>
  <cols>
    <col min="1" max="1" width="13.375" style="0" customWidth="1"/>
    <col min="2" max="2" width="16.50390625" style="0" customWidth="1"/>
    <col min="3" max="16384" width="11.625" style="0" customWidth="1"/>
  </cols>
  <sheetData>
    <row r="1" spans="1:5" ht="12.75">
      <c r="A1" s="60" t="str">
        <f>'Kat.'!A14</f>
        <v>Rozsah kategorií ZBP 2012/2013</v>
      </c>
      <c r="B1" s="61"/>
      <c r="C1" s="61"/>
      <c r="E1" s="63"/>
    </row>
    <row r="2" spans="1:3" ht="12.75">
      <c r="A2" s="62" t="str">
        <f>'Kat.'!A15</f>
        <v>Muži do 39:</v>
      </c>
      <c r="B2" s="62" t="str">
        <f>'Kat.'!B15</f>
        <v>(RN 1973 a mladší)</v>
      </c>
      <c r="C2" s="62" t="str">
        <f>'Kat.'!C15</f>
        <v>MA</v>
      </c>
    </row>
    <row r="3" spans="1:2" ht="12.75">
      <c r="A3">
        <v>2012</v>
      </c>
      <c r="B3" t="s">
        <v>381</v>
      </c>
    </row>
    <row r="4" spans="1:2" ht="12.75">
      <c r="A4">
        <v>2011</v>
      </c>
      <c r="B4" t="s">
        <v>381</v>
      </c>
    </row>
    <row r="5" spans="1:2" ht="12.75">
      <c r="A5">
        <v>2010</v>
      </c>
      <c r="B5" t="s">
        <v>381</v>
      </c>
    </row>
    <row r="6" spans="1:2" ht="12.75">
      <c r="A6">
        <v>2009</v>
      </c>
      <c r="B6" t="s">
        <v>381</v>
      </c>
    </row>
    <row r="7" spans="1:2" ht="12.75">
      <c r="A7">
        <v>2008</v>
      </c>
      <c r="B7" t="s">
        <v>381</v>
      </c>
    </row>
    <row r="8" spans="1:2" ht="12.75">
      <c r="A8">
        <v>2007</v>
      </c>
      <c r="B8" t="s">
        <v>381</v>
      </c>
    </row>
    <row r="9" spans="1:2" ht="12.75">
      <c r="A9">
        <v>2006</v>
      </c>
      <c r="B9" t="s">
        <v>381</v>
      </c>
    </row>
    <row r="10" spans="1:2" ht="12.75">
      <c r="A10">
        <v>2005</v>
      </c>
      <c r="B10" t="s">
        <v>381</v>
      </c>
    </row>
    <row r="11" spans="1:2" ht="12.75">
      <c r="A11">
        <v>2004</v>
      </c>
      <c r="B11" t="s">
        <v>381</v>
      </c>
    </row>
    <row r="12" spans="1:2" ht="12.75">
      <c r="A12">
        <v>2003</v>
      </c>
      <c r="B12" t="s">
        <v>381</v>
      </c>
    </row>
    <row r="13" spans="1:2" ht="12.75">
      <c r="A13">
        <v>2002</v>
      </c>
      <c r="B13" t="s">
        <v>381</v>
      </c>
    </row>
    <row r="14" spans="1:2" ht="12.75">
      <c r="A14">
        <v>2001</v>
      </c>
      <c r="B14" t="s">
        <v>381</v>
      </c>
    </row>
    <row r="15" spans="1:2" ht="12.75">
      <c r="A15">
        <v>2000</v>
      </c>
      <c r="B15" t="s">
        <v>381</v>
      </c>
    </row>
    <row r="16" spans="1:2" ht="12.75">
      <c r="A16">
        <v>1999</v>
      </c>
      <c r="B16" t="s">
        <v>381</v>
      </c>
    </row>
    <row r="17" spans="1:2" ht="12.75">
      <c r="A17">
        <v>1998</v>
      </c>
      <c r="B17" t="s">
        <v>381</v>
      </c>
    </row>
    <row r="18" spans="1:2" ht="12.75">
      <c r="A18">
        <v>1997</v>
      </c>
      <c r="B18" t="s">
        <v>381</v>
      </c>
    </row>
    <row r="19" spans="1:2" ht="12.75">
      <c r="A19">
        <v>1996</v>
      </c>
      <c r="B19" t="s">
        <v>381</v>
      </c>
    </row>
    <row r="20" spans="1:2" ht="12.75">
      <c r="A20">
        <v>1995</v>
      </c>
      <c r="B20" t="s">
        <v>381</v>
      </c>
    </row>
    <row r="21" spans="1:2" ht="12.75">
      <c r="A21">
        <v>1994</v>
      </c>
      <c r="B21" t="s">
        <v>381</v>
      </c>
    </row>
    <row r="22" spans="1:2" ht="12.75">
      <c r="A22">
        <v>1993</v>
      </c>
      <c r="B22" t="s">
        <v>381</v>
      </c>
    </row>
    <row r="23" spans="1:2" ht="12.75">
      <c r="A23">
        <v>1992</v>
      </c>
      <c r="B23" t="s">
        <v>381</v>
      </c>
    </row>
    <row r="24" spans="1:2" ht="12.75">
      <c r="A24">
        <v>1991</v>
      </c>
      <c r="B24" t="s">
        <v>381</v>
      </c>
    </row>
    <row r="25" spans="1:2" ht="12.75">
      <c r="A25">
        <v>1990</v>
      </c>
      <c r="B25" t="s">
        <v>381</v>
      </c>
    </row>
    <row r="26" spans="1:2" ht="12.75">
      <c r="A26">
        <v>1989</v>
      </c>
      <c r="B26" t="s">
        <v>381</v>
      </c>
    </row>
    <row r="27" spans="1:2" ht="12.75">
      <c r="A27">
        <v>1988</v>
      </c>
      <c r="B27" t="s">
        <v>381</v>
      </c>
    </row>
    <row r="28" spans="1:2" ht="12.75">
      <c r="A28">
        <v>1987</v>
      </c>
      <c r="B28" t="s">
        <v>381</v>
      </c>
    </row>
    <row r="29" spans="1:2" ht="12.75">
      <c r="A29">
        <v>1986</v>
      </c>
      <c r="B29" t="s">
        <v>381</v>
      </c>
    </row>
    <row r="30" spans="1:2" ht="12.75">
      <c r="A30">
        <v>1985</v>
      </c>
      <c r="B30" t="s">
        <v>381</v>
      </c>
    </row>
    <row r="31" spans="1:2" ht="12.75">
      <c r="A31">
        <v>1984</v>
      </c>
      <c r="B31" t="s">
        <v>381</v>
      </c>
    </row>
    <row r="32" spans="1:2" ht="12.75">
      <c r="A32">
        <v>1983</v>
      </c>
      <c r="B32" t="s">
        <v>381</v>
      </c>
    </row>
    <row r="33" spans="1:2" ht="12.75">
      <c r="A33">
        <v>1982</v>
      </c>
      <c r="B33" t="s">
        <v>381</v>
      </c>
    </row>
    <row r="34" spans="1:2" ht="12.75">
      <c r="A34">
        <v>1981</v>
      </c>
      <c r="B34" t="s">
        <v>381</v>
      </c>
    </row>
    <row r="35" spans="1:2" ht="12.75">
      <c r="A35">
        <v>1980</v>
      </c>
      <c r="B35" t="s">
        <v>381</v>
      </c>
    </row>
    <row r="36" spans="1:2" ht="12.75">
      <c r="A36">
        <v>1979</v>
      </c>
      <c r="B36" t="s">
        <v>381</v>
      </c>
    </row>
    <row r="37" spans="1:2" ht="12.75">
      <c r="A37">
        <v>1978</v>
      </c>
      <c r="B37" t="s">
        <v>381</v>
      </c>
    </row>
    <row r="38" spans="1:2" ht="12.75">
      <c r="A38">
        <v>1977</v>
      </c>
      <c r="B38" t="s">
        <v>381</v>
      </c>
    </row>
    <row r="39" spans="1:2" ht="12.75">
      <c r="A39">
        <v>1976</v>
      </c>
      <c r="B39" t="s">
        <v>381</v>
      </c>
    </row>
    <row r="40" spans="1:2" ht="12.75">
      <c r="A40">
        <v>1975</v>
      </c>
      <c r="B40" t="s">
        <v>381</v>
      </c>
    </row>
    <row r="41" spans="1:2" ht="12.75">
      <c r="A41">
        <v>1974</v>
      </c>
      <c r="B41" t="s">
        <v>381</v>
      </c>
    </row>
    <row r="42" spans="1:2" ht="12.75">
      <c r="A42">
        <v>1973</v>
      </c>
      <c r="B42" t="s">
        <v>381</v>
      </c>
    </row>
    <row r="43" spans="1:3" ht="12.75">
      <c r="A43" s="62" t="str">
        <f>'Kat.'!A16</f>
        <v>Muži 40 – 49:</v>
      </c>
      <c r="B43" s="62" t="str">
        <f>'Kat.'!B16</f>
        <v>(RN 1972 – 1963)</v>
      </c>
      <c r="C43" s="62" t="str">
        <f>'Kat.'!C16</f>
        <v>MB</v>
      </c>
    </row>
    <row r="44" spans="1:2" ht="12.75">
      <c r="A44">
        <v>1972</v>
      </c>
      <c r="B44" t="s">
        <v>382</v>
      </c>
    </row>
    <row r="45" spans="1:2" ht="12.75">
      <c r="A45">
        <v>1971</v>
      </c>
      <c r="B45" t="s">
        <v>382</v>
      </c>
    </row>
    <row r="46" spans="1:2" ht="12.75">
      <c r="A46">
        <v>1970</v>
      </c>
      <c r="B46" t="s">
        <v>382</v>
      </c>
    </row>
    <row r="47" spans="1:2" ht="12.75">
      <c r="A47">
        <v>1969</v>
      </c>
      <c r="B47" t="s">
        <v>382</v>
      </c>
    </row>
    <row r="48" spans="1:2" ht="12.75">
      <c r="A48">
        <v>1968</v>
      </c>
      <c r="B48" t="s">
        <v>382</v>
      </c>
    </row>
    <row r="49" spans="1:2" ht="12.75">
      <c r="A49">
        <v>1967</v>
      </c>
      <c r="B49" t="s">
        <v>382</v>
      </c>
    </row>
    <row r="50" spans="1:2" ht="12.75">
      <c r="A50">
        <v>1966</v>
      </c>
      <c r="B50" t="s">
        <v>382</v>
      </c>
    </row>
    <row r="51" spans="1:2" ht="12.75">
      <c r="A51">
        <v>1965</v>
      </c>
      <c r="B51" t="s">
        <v>382</v>
      </c>
    </row>
    <row r="52" spans="1:2" ht="12.75">
      <c r="A52">
        <v>1964</v>
      </c>
      <c r="B52" t="s">
        <v>382</v>
      </c>
    </row>
    <row r="53" spans="1:2" ht="12.75">
      <c r="A53">
        <v>1963</v>
      </c>
      <c r="B53" t="s">
        <v>382</v>
      </c>
    </row>
    <row r="54" spans="1:3" ht="12.75">
      <c r="A54" s="62" t="str">
        <f>'Kat.'!A17</f>
        <v>Muži 50 – 59:</v>
      </c>
      <c r="B54" s="62" t="str">
        <f>'Kat.'!B17</f>
        <v>(RN 1962 – 1953)</v>
      </c>
      <c r="C54" s="62" t="str">
        <f>'Kat.'!C17</f>
        <v>MC</v>
      </c>
    </row>
    <row r="55" spans="1:2" ht="12.75">
      <c r="A55">
        <v>1962</v>
      </c>
      <c r="B55" t="s">
        <v>383</v>
      </c>
    </row>
    <row r="56" spans="1:2" ht="12.75">
      <c r="A56">
        <v>1961</v>
      </c>
      <c r="B56" t="s">
        <v>383</v>
      </c>
    </row>
    <row r="57" spans="1:2" ht="12.75">
      <c r="A57">
        <v>1960</v>
      </c>
      <c r="B57" t="s">
        <v>383</v>
      </c>
    </row>
    <row r="58" spans="1:2" ht="12.75">
      <c r="A58" s="3">
        <v>1959</v>
      </c>
      <c r="B58" t="s">
        <v>383</v>
      </c>
    </row>
    <row r="59" spans="1:2" ht="12.75">
      <c r="A59" s="3">
        <v>1958</v>
      </c>
      <c r="B59" t="s">
        <v>383</v>
      </c>
    </row>
    <row r="60" spans="1:2" ht="12.75">
      <c r="A60" s="3">
        <v>1957</v>
      </c>
      <c r="B60" t="s">
        <v>383</v>
      </c>
    </row>
    <row r="61" spans="1:2" ht="12.75">
      <c r="A61" s="3">
        <v>1956</v>
      </c>
      <c r="B61" t="s">
        <v>383</v>
      </c>
    </row>
    <row r="62" spans="1:2" ht="12.75">
      <c r="A62" s="3">
        <v>1955</v>
      </c>
      <c r="B62" t="s">
        <v>383</v>
      </c>
    </row>
    <row r="63" spans="1:2" ht="12.75">
      <c r="A63" s="3">
        <v>1954</v>
      </c>
      <c r="B63" t="s">
        <v>383</v>
      </c>
    </row>
    <row r="64" spans="1:2" ht="12.75">
      <c r="A64" s="3">
        <v>1953</v>
      </c>
      <c r="B64" t="s">
        <v>383</v>
      </c>
    </row>
    <row r="65" spans="1:3" ht="12.75">
      <c r="A65" s="62" t="str">
        <f>'Kat.'!A18</f>
        <v>Muži nad 60: </v>
      </c>
      <c r="B65" s="62" t="str">
        <f>'Kat.'!B18</f>
        <v>(RN 1952 a méně)</v>
      </c>
      <c r="C65" s="62" t="str">
        <f>'Kat.'!C18</f>
        <v>MD</v>
      </c>
    </row>
    <row r="66" spans="1:2" ht="12.75">
      <c r="A66" s="3">
        <v>1952</v>
      </c>
      <c r="B66" t="s">
        <v>386</v>
      </c>
    </row>
    <row r="67" spans="1:2" ht="12.75">
      <c r="A67" s="3">
        <v>1951</v>
      </c>
      <c r="B67" t="s">
        <v>386</v>
      </c>
    </row>
    <row r="68" spans="1:2" ht="12.75">
      <c r="A68" s="3">
        <v>1950</v>
      </c>
      <c r="B68" t="s">
        <v>386</v>
      </c>
    </row>
    <row r="69" spans="1:2" ht="12.75">
      <c r="A69" s="3">
        <v>1949</v>
      </c>
      <c r="B69" t="s">
        <v>386</v>
      </c>
    </row>
    <row r="70" spans="1:2" ht="12.75">
      <c r="A70" s="3">
        <v>1948</v>
      </c>
      <c r="B70" t="s">
        <v>386</v>
      </c>
    </row>
    <row r="71" spans="1:2" ht="12.75">
      <c r="A71" s="3">
        <v>1947</v>
      </c>
      <c r="B71" t="s">
        <v>386</v>
      </c>
    </row>
    <row r="72" spans="1:2" ht="12.75">
      <c r="A72" s="3">
        <v>1946</v>
      </c>
      <c r="B72" t="s">
        <v>386</v>
      </c>
    </row>
    <row r="73" spans="1:2" ht="12.75">
      <c r="A73" s="3">
        <v>1945</v>
      </c>
      <c r="B73" t="s">
        <v>386</v>
      </c>
    </row>
    <row r="74" spans="1:2" ht="12.75">
      <c r="A74" s="3">
        <v>1944</v>
      </c>
      <c r="B74" t="s">
        <v>386</v>
      </c>
    </row>
    <row r="75" spans="1:2" ht="12.75">
      <c r="A75" s="3">
        <v>1943</v>
      </c>
      <c r="B75" t="s">
        <v>386</v>
      </c>
    </row>
    <row r="76" spans="1:2" ht="12.75">
      <c r="A76" s="3">
        <v>1942</v>
      </c>
      <c r="B76" t="s">
        <v>386</v>
      </c>
    </row>
    <row r="77" spans="1:2" ht="12.75">
      <c r="A77" s="3">
        <v>1941</v>
      </c>
      <c r="B77" t="s">
        <v>386</v>
      </c>
    </row>
    <row r="78" spans="1:2" ht="12.75">
      <c r="A78" s="3">
        <v>1940</v>
      </c>
      <c r="B78" t="s">
        <v>386</v>
      </c>
    </row>
    <row r="79" spans="1:2" ht="12.75">
      <c r="A79" s="3">
        <v>1939</v>
      </c>
      <c r="B79" t="s">
        <v>386</v>
      </c>
    </row>
    <row r="80" spans="1:2" ht="12.75">
      <c r="A80" s="3">
        <v>1938</v>
      </c>
      <c r="B80" t="s">
        <v>386</v>
      </c>
    </row>
    <row r="81" spans="1:2" ht="12.75">
      <c r="A81" s="3">
        <v>1937</v>
      </c>
      <c r="B81" t="s">
        <v>386</v>
      </c>
    </row>
    <row r="82" spans="1:2" ht="12.75">
      <c r="A82" s="3">
        <v>1936</v>
      </c>
      <c r="B82" t="s">
        <v>386</v>
      </c>
    </row>
    <row r="83" spans="1:2" ht="12.75">
      <c r="A83" s="3">
        <v>1935</v>
      </c>
      <c r="B83" t="s">
        <v>386</v>
      </c>
    </row>
    <row r="84" spans="1:2" ht="12.75">
      <c r="A84" s="3">
        <v>1934</v>
      </c>
      <c r="B84" t="s">
        <v>386</v>
      </c>
    </row>
    <row r="85" spans="1:2" ht="12.75">
      <c r="A85" s="3">
        <v>1933</v>
      </c>
      <c r="B85" t="s">
        <v>386</v>
      </c>
    </row>
    <row r="86" spans="1:2" ht="12.75">
      <c r="A86" s="3">
        <v>1932</v>
      </c>
      <c r="B86" t="s">
        <v>386</v>
      </c>
    </row>
    <row r="87" spans="1:2" ht="12.75">
      <c r="A87" s="3">
        <v>1931</v>
      </c>
      <c r="B87" t="s">
        <v>386</v>
      </c>
    </row>
    <row r="88" spans="1:2" ht="12.75">
      <c r="A88" s="3">
        <v>1930</v>
      </c>
      <c r="B88" t="s">
        <v>386</v>
      </c>
    </row>
    <row r="89" spans="1:2" ht="12.75">
      <c r="A89" s="3">
        <v>1929</v>
      </c>
      <c r="B89" t="s">
        <v>386</v>
      </c>
    </row>
    <row r="90" spans="1:2" ht="12.75">
      <c r="A90" s="3">
        <v>1928</v>
      </c>
      <c r="B90" t="s">
        <v>386</v>
      </c>
    </row>
    <row r="91" spans="1:2" ht="12.75">
      <c r="A91" s="3">
        <v>1927</v>
      </c>
      <c r="B91" t="s">
        <v>386</v>
      </c>
    </row>
    <row r="92" spans="1:2" ht="12.75">
      <c r="A92" s="3">
        <v>1926</v>
      </c>
      <c r="B92" t="s">
        <v>386</v>
      </c>
    </row>
    <row r="93" spans="1:2" ht="12.75">
      <c r="A93" s="3">
        <v>1925</v>
      </c>
      <c r="B93" t="s">
        <v>386</v>
      </c>
    </row>
    <row r="94" spans="1:2" ht="12.75">
      <c r="A94" s="3">
        <v>1924</v>
      </c>
      <c r="B94" t="s">
        <v>386</v>
      </c>
    </row>
    <row r="95" spans="1:2" ht="12.75">
      <c r="A95" s="3">
        <v>1923</v>
      </c>
      <c r="B95" t="s">
        <v>386</v>
      </c>
    </row>
    <row r="96" spans="1:2" ht="12.75">
      <c r="A96" s="3">
        <v>1922</v>
      </c>
      <c r="B96" t="s">
        <v>386</v>
      </c>
    </row>
    <row r="97" spans="1:2" ht="12.75">
      <c r="A97" s="3">
        <v>1921</v>
      </c>
      <c r="B97" t="s">
        <v>386</v>
      </c>
    </row>
    <row r="98" spans="1:2" ht="12.75">
      <c r="A98" s="3">
        <v>1920</v>
      </c>
      <c r="B98" t="s">
        <v>386</v>
      </c>
    </row>
    <row r="99" spans="1:2" ht="12.75">
      <c r="A99" s="3">
        <v>1919</v>
      </c>
      <c r="B99" t="s">
        <v>386</v>
      </c>
    </row>
    <row r="100" spans="1:2" ht="12.75">
      <c r="A100" s="3">
        <v>1918</v>
      </c>
      <c r="B100" t="s">
        <v>386</v>
      </c>
    </row>
    <row r="101" spans="1:2" ht="12.75">
      <c r="A101" s="3">
        <v>1917</v>
      </c>
      <c r="B101" t="s">
        <v>386</v>
      </c>
    </row>
    <row r="102" spans="1:2" ht="12.75">
      <c r="A102" s="3">
        <v>1916</v>
      </c>
      <c r="B102" t="s">
        <v>386</v>
      </c>
    </row>
    <row r="103" spans="1:2" ht="12.75">
      <c r="A103" s="3">
        <v>1915</v>
      </c>
      <c r="B103" t="s">
        <v>386</v>
      </c>
    </row>
    <row r="104" spans="1:2" ht="12.75">
      <c r="A104" s="3">
        <v>1914</v>
      </c>
      <c r="B104" t="s">
        <v>386</v>
      </c>
    </row>
    <row r="105" spans="1:2" ht="12.75">
      <c r="A105" s="3">
        <v>1913</v>
      </c>
      <c r="B105" t="s">
        <v>386</v>
      </c>
    </row>
    <row r="106" spans="1:2" ht="12.75">
      <c r="A106" s="3">
        <v>1912</v>
      </c>
      <c r="B106" t="s">
        <v>386</v>
      </c>
    </row>
    <row r="107" spans="1:2" ht="12.75">
      <c r="A107" s="3">
        <v>1911</v>
      </c>
      <c r="B107" t="s">
        <v>386</v>
      </c>
    </row>
    <row r="108" spans="1:2" ht="12.75">
      <c r="A108" s="3">
        <v>1910</v>
      </c>
      <c r="B108" t="s">
        <v>386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>LM </cp:lastModifiedBy>
  <cp:lastPrinted>2012-12-23T18:14:24Z</cp:lastPrinted>
  <dcterms:created xsi:type="dcterms:W3CDTF">2008-11-08T15:19:06Z</dcterms:created>
  <dcterms:modified xsi:type="dcterms:W3CDTF">2013-01-10T08:55:10Z</dcterms:modified>
  <cp:category/>
  <cp:version/>
  <cp:contentType/>
  <cp:contentStatus/>
  <cp:revision>113</cp:revision>
</cp:coreProperties>
</file>