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9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</sheets>
  <definedNames>
    <definedName name="_xlnm.Print_Area" localSheetId="1">'Absol.poř.'!$A$1:$M$116</definedName>
    <definedName name="_xlnm.Print_Titles" localSheetId="1">'Absol.poř.'!$1:$3</definedName>
    <definedName name="_xlnm.Print_Area" localSheetId="10">'Body ZBP'!$A$1:$B$21</definedName>
    <definedName name="_xlnm.Print_Area" localSheetId="5">'Kat.'!$A$1:$C$17</definedName>
    <definedName name="_xlnm.Print_Area" localSheetId="0">'Kategorie'!$A$1:$K$125</definedName>
    <definedName name="_xlnm.Print_Titles" localSheetId="0">'Kategorie'!$1:$4</definedName>
    <definedName name="_xlnm.Print_Area" localSheetId="6">'RN HZM'!$A$1:$C$118</definedName>
    <definedName name="_xlnm.Print_Area" localSheetId="7">'RN HZZ'!$A$1:$C$131</definedName>
    <definedName name="_xlnm.Print_Area" localSheetId="8">'RN ZBPM'!$A$1:$C$112</definedName>
    <definedName name="_xlnm.Print_Area" localSheetId="9">'RN ZBPZ'!$A$1:$C$123</definedName>
    <definedName name="_xlnm.Print_Area" localSheetId="2">'St.list.'!$A$1:$E$116</definedName>
    <definedName name="_xlnm.Print_Titles" localSheetId="2">'St.list.'!$1:$3</definedName>
    <definedName name="_xlnm.Print_Area" localSheetId="4">'Stopky'!$A$1:$J$117</definedName>
    <definedName name="_xlnm.Print_Area" localSheetId="3">'Zadani_bezcu HZ + P'!$A$1:$M$119</definedName>
    <definedName name="Excel_BuiltIn_Print_Area_3">'Kategorie'!$A$2:$K$125</definedName>
    <definedName name="Excel_BuiltIn_Print_Titles_1">'Kategorie'!$A$2:$IU$4</definedName>
    <definedName name="Excel_BuiltIn_Print_Titles_1_1">'Kategorie'!$A$2:$IU$5</definedName>
    <definedName name="Excel_BuiltIn_Print_Area_11">'Absol.poř.'!$A$1:$M$40</definedName>
    <definedName name="Excel_BuiltIn_Print_Area_8">'St.list.'!$A$1:$E$50</definedName>
    <definedName name="Excel_BuiltIn_Print_Area_9">'Stopky'!$A$1:$J$111</definedName>
    <definedName name="Excel_BuiltIn_Print_Area_8_1">'St.list.'!$A$1:$E$30</definedName>
  </definedNames>
  <calcPr fullCalcOnLoad="1"/>
</workbook>
</file>

<file path=xl/sharedStrings.xml><?xml version="1.0" encoding="utf-8"?>
<sst xmlns="http://schemas.openxmlformats.org/spreadsheetml/2006/main" count="1863" uniqueCount="578">
  <si>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</si>
  <si>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</si>
  <si>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</si>
  <si>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</si>
  <si>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</si>
  <si>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</si>
  <si>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</si>
  <si>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</si>
  <si>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</si>
  <si>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</si>
  <si>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 závod</t>
  </si>
  <si>
    <t>Kat. ZBP</t>
  </si>
  <si>
    <t>Čas</t>
  </si>
  <si>
    <t>Body ZBP</t>
  </si>
  <si>
    <t>Čas na 1km</t>
  </si>
  <si>
    <t>Hnilo</t>
  </si>
  <si>
    <t>Zdeněk</t>
  </si>
  <si>
    <t>-</t>
  </si>
  <si>
    <t>Michalec</t>
  </si>
  <si>
    <t>Josef</t>
  </si>
  <si>
    <t>TJ Znojmo</t>
  </si>
  <si>
    <t>Čabala</t>
  </si>
  <si>
    <t>Vojtěch</t>
  </si>
  <si>
    <t>Křivánek</t>
  </si>
  <si>
    <t>Jiří</t>
  </si>
  <si>
    <t>Cyklo point Hatě</t>
  </si>
  <si>
    <t>Nováček</t>
  </si>
  <si>
    <t>Tomáš</t>
  </si>
  <si>
    <t>TJ Spartak Třebíč</t>
  </si>
  <si>
    <t>Bednář</t>
  </si>
  <si>
    <t>Tritraining.cz</t>
  </si>
  <si>
    <t>Vála</t>
  </si>
  <si>
    <t>Robert</t>
  </si>
  <si>
    <t>Znojmo – Konice</t>
  </si>
  <si>
    <t>Hrubý</t>
  </si>
  <si>
    <t>Hrdina</t>
  </si>
  <si>
    <t>M. Krumlov</t>
  </si>
  <si>
    <t>Čech</t>
  </si>
  <si>
    <t>Vladimír</t>
  </si>
  <si>
    <t>Vítonice</t>
  </si>
  <si>
    <t>Horák</t>
  </si>
  <si>
    <t>Petr</t>
  </si>
  <si>
    <t>SOKOL Prštice</t>
  </si>
  <si>
    <t>Vajčner</t>
  </si>
  <si>
    <t>Martin</t>
  </si>
  <si>
    <t>Znovín Znojmo</t>
  </si>
  <si>
    <t>Hotař</t>
  </si>
  <si>
    <t>Pavel</t>
  </si>
  <si>
    <t>JPK axis Jihlava</t>
  </si>
  <si>
    <t>Verčimák</t>
  </si>
  <si>
    <t>Miroslav</t>
  </si>
  <si>
    <t>Atlanta Znojmo</t>
  </si>
  <si>
    <t>Karel</t>
  </si>
  <si>
    <t>Libor</t>
  </si>
  <si>
    <t>Čermák</t>
  </si>
  <si>
    <t>Bedřich</t>
  </si>
  <si>
    <t>ATLETIC Třebíč</t>
  </si>
  <si>
    <t>Smutný</t>
  </si>
  <si>
    <t>Nikola</t>
  </si>
  <si>
    <t>Václavek</t>
  </si>
  <si>
    <t>Z- Trans</t>
  </si>
  <si>
    <t>Kuchařík</t>
  </si>
  <si>
    <t>Hanební Bakaláři</t>
  </si>
  <si>
    <t>Sivera</t>
  </si>
  <si>
    <t>Rýznar</t>
  </si>
  <si>
    <t>Václav</t>
  </si>
  <si>
    <t>ZN</t>
  </si>
  <si>
    <t>Cyklo Mikulášek</t>
  </si>
  <si>
    <t>Podzimek</t>
  </si>
  <si>
    <t>František</t>
  </si>
  <si>
    <t>Tojšl</t>
  </si>
  <si>
    <t>Šaroun</t>
  </si>
  <si>
    <t>CKK Znojmo</t>
  </si>
  <si>
    <t>Antoš</t>
  </si>
  <si>
    <t>Cross-x-fit Brno</t>
  </si>
  <si>
    <t>Chalupa</t>
  </si>
  <si>
    <t>Rouchovany</t>
  </si>
  <si>
    <t>Kuben</t>
  </si>
  <si>
    <t>Znojmo</t>
  </si>
  <si>
    <t>Zduba</t>
  </si>
  <si>
    <t>Med</t>
  </si>
  <si>
    <t>Marcel</t>
  </si>
  <si>
    <t>Chasníci z venkova</t>
  </si>
  <si>
    <t>Svoboda</t>
  </si>
  <si>
    <t>Ivo</t>
  </si>
  <si>
    <t>Handroušek</t>
  </si>
  <si>
    <t>David</t>
  </si>
  <si>
    <t>Stehlík</t>
  </si>
  <si>
    <t>Únanov</t>
  </si>
  <si>
    <t>Hubatka</t>
  </si>
  <si>
    <t>Lukáš</t>
  </si>
  <si>
    <t>Durda</t>
  </si>
  <si>
    <t>Ondřej</t>
  </si>
  <si>
    <t>Cyklo Team Mikulášek</t>
  </si>
  <si>
    <t>Narovec</t>
  </si>
  <si>
    <t>Radek</t>
  </si>
  <si>
    <t>Karlovy Vary</t>
  </si>
  <si>
    <t>Hrůza</t>
  </si>
  <si>
    <t>Průša</t>
  </si>
  <si>
    <t>Stera</t>
  </si>
  <si>
    <t>Šabatka</t>
  </si>
  <si>
    <t>Marek</t>
  </si>
  <si>
    <t>Cykloklub Kněžnice</t>
  </si>
  <si>
    <t>Kutina</t>
  </si>
  <si>
    <t>Malaga</t>
  </si>
  <si>
    <t>Rene</t>
  </si>
  <si>
    <t>Zaiser</t>
  </si>
  <si>
    <t>Hazard</t>
  </si>
  <si>
    <t>Cedric</t>
  </si>
  <si>
    <t>Murník</t>
  </si>
  <si>
    <t xml:space="preserve">Jan </t>
  </si>
  <si>
    <t>Sokol Tasovice</t>
  </si>
  <si>
    <t>Holík</t>
  </si>
  <si>
    <t>Šimon</t>
  </si>
  <si>
    <t>Popocatepetl Znojmo</t>
  </si>
  <si>
    <t>Špaček</t>
  </si>
  <si>
    <t>Hlávila</t>
  </si>
  <si>
    <t>Jan</t>
  </si>
  <si>
    <t>Střechy Hlávila</t>
  </si>
  <si>
    <t>Štěpánek</t>
  </si>
  <si>
    <t>Jaroslav</t>
  </si>
  <si>
    <t>Seagal Team</t>
  </si>
  <si>
    <t>Fučík</t>
  </si>
  <si>
    <t>Černín</t>
  </si>
  <si>
    <t>Helleport</t>
  </si>
  <si>
    <t>Harald</t>
  </si>
  <si>
    <t>Tri-team.at</t>
  </si>
  <si>
    <t>Fantal</t>
  </si>
  <si>
    <t>Zbyněk</t>
  </si>
  <si>
    <t>AČR</t>
  </si>
  <si>
    <t>Sháněl</t>
  </si>
  <si>
    <t>Soukup</t>
  </si>
  <si>
    <t>Milan</t>
  </si>
  <si>
    <t>Milovice</t>
  </si>
  <si>
    <t>Grabner</t>
  </si>
  <si>
    <t>Hervig</t>
  </si>
  <si>
    <t>LC Waldvieriel</t>
  </si>
  <si>
    <t>Dvořák</t>
  </si>
  <si>
    <t>Leoš</t>
  </si>
  <si>
    <t>Tůma</t>
  </si>
  <si>
    <t>C.K. Kněžnice</t>
  </si>
  <si>
    <t>Schiffer</t>
  </si>
  <si>
    <t>Michael</t>
  </si>
  <si>
    <t>LC Waldviertel</t>
  </si>
  <si>
    <t>Macinka</t>
  </si>
  <si>
    <t>SKC Znojmo</t>
  </si>
  <si>
    <t>Kocián</t>
  </si>
  <si>
    <t>Viktor</t>
  </si>
  <si>
    <t>PSK Znojmo</t>
  </si>
  <si>
    <t>Března</t>
  </si>
  <si>
    <t>SPARTAK Třebíč</t>
  </si>
  <si>
    <t>Straka</t>
  </si>
  <si>
    <t>Kamil</t>
  </si>
  <si>
    <t>Dačice</t>
  </si>
  <si>
    <t>Fojtách</t>
  </si>
  <si>
    <t>Ivan</t>
  </si>
  <si>
    <t>TJ Znojmo- Šachy</t>
  </si>
  <si>
    <t>Tischler</t>
  </si>
  <si>
    <t>René</t>
  </si>
  <si>
    <t>Kovář</t>
  </si>
  <si>
    <t>Orel Únanov</t>
  </si>
  <si>
    <t>Frecer</t>
  </si>
  <si>
    <t>CK Kučera</t>
  </si>
  <si>
    <t>Smolík</t>
  </si>
  <si>
    <t>Kabelka</t>
  </si>
  <si>
    <t>Mor. Budějovice</t>
  </si>
  <si>
    <t>Vejchoda</t>
  </si>
  <si>
    <t>Zimek</t>
  </si>
  <si>
    <t>Medek</t>
  </si>
  <si>
    <t>TJ Hodonice</t>
  </si>
  <si>
    <t>Halbrštat</t>
  </si>
  <si>
    <t>TK Znojmo</t>
  </si>
  <si>
    <t>Kratochvíl</t>
  </si>
  <si>
    <t>Sokol Rudíkov</t>
  </si>
  <si>
    <t>Motálek</t>
  </si>
  <si>
    <t>Ludvík</t>
  </si>
  <si>
    <t>Tima</t>
  </si>
  <si>
    <t>Restaurace CORSO</t>
  </si>
  <si>
    <t>Nechvátal</t>
  </si>
  <si>
    <t>Cyklo Kněžice</t>
  </si>
  <si>
    <t>Danielovič</t>
  </si>
  <si>
    <t>Leo</t>
  </si>
  <si>
    <t xml:space="preserve">Fous </t>
  </si>
  <si>
    <t>Bulín</t>
  </si>
  <si>
    <t>Januška</t>
  </si>
  <si>
    <t>Šanov</t>
  </si>
  <si>
    <t>Bobek</t>
  </si>
  <si>
    <t>Pilař</t>
  </si>
  <si>
    <t>Kubíček</t>
  </si>
  <si>
    <t>Relax Dobré Pole</t>
  </si>
  <si>
    <t>Štola</t>
  </si>
  <si>
    <t>Luboš</t>
  </si>
  <si>
    <t>Bermuda Pajzl Znojmo</t>
  </si>
  <si>
    <t>Vídeňský</t>
  </si>
  <si>
    <t>Hirschböck</t>
  </si>
  <si>
    <t>Friedrich</t>
  </si>
  <si>
    <t>ULC Horn</t>
  </si>
  <si>
    <t>Motin</t>
  </si>
  <si>
    <t>Samuel</t>
  </si>
  <si>
    <t>Seitl</t>
  </si>
  <si>
    <t>Bartůněk</t>
  </si>
  <si>
    <t>Koschuchová</t>
  </si>
  <si>
    <t>Marta</t>
  </si>
  <si>
    <t>Nora</t>
  </si>
  <si>
    <t>Sivila</t>
  </si>
  <si>
    <t>Shannon</t>
  </si>
  <si>
    <t>Emrichová</t>
  </si>
  <si>
    <t>Monika</t>
  </si>
  <si>
    <t>Březnová</t>
  </si>
  <si>
    <t>Klára</t>
  </si>
  <si>
    <t>Kuchařová</t>
  </si>
  <si>
    <t>Simona</t>
  </si>
  <si>
    <t>Vávrová</t>
  </si>
  <si>
    <t>Veronika</t>
  </si>
  <si>
    <t>Holcmanová</t>
  </si>
  <si>
    <t>Radka</t>
  </si>
  <si>
    <t>Syslová</t>
  </si>
  <si>
    <t>Eva</t>
  </si>
  <si>
    <t>Sophie</t>
  </si>
  <si>
    <t>Doubková</t>
  </si>
  <si>
    <t>Kateřina</t>
  </si>
  <si>
    <t>AK Perná</t>
  </si>
  <si>
    <t>Barbara</t>
  </si>
  <si>
    <t>Andrea</t>
  </si>
  <si>
    <t>Bulantová</t>
  </si>
  <si>
    <t>Tamara</t>
  </si>
  <si>
    <t>Dočekalová</t>
  </si>
  <si>
    <t>Magda</t>
  </si>
  <si>
    <t>Slámová</t>
  </si>
  <si>
    <t>Jitka</t>
  </si>
  <si>
    <t>Čabalová</t>
  </si>
  <si>
    <t>MŠ Dělnická</t>
  </si>
  <si>
    <t>Výsledky – absolutní</t>
  </si>
  <si>
    <t xml:space="preserve">Ztráta min. </t>
  </si>
  <si>
    <t xml:space="preserve">Ztráta m. </t>
  </si>
  <si>
    <t>Startovní listina</t>
  </si>
  <si>
    <t xml:space="preserve"> 5.z. ZBP – Vánoční běh ELETROKOV ZNOJMO 25.12.2012</t>
  </si>
  <si>
    <t>Zadávací tabulka závodníků hlavní závod</t>
  </si>
  <si>
    <t>Poř.kat.</t>
  </si>
  <si>
    <t>Kat.</t>
  </si>
  <si>
    <t>ABS. Poř.</t>
  </si>
  <si>
    <t>Muži</t>
  </si>
  <si>
    <t>počet záv.</t>
  </si>
  <si>
    <t>Handrousek</t>
  </si>
  <si>
    <t>ck Kučera</t>
  </si>
  <si>
    <t>orel Unanov</t>
  </si>
  <si>
    <t>Ženy</t>
  </si>
  <si>
    <t>Adamec</t>
  </si>
  <si>
    <t>OREL Vyškov</t>
  </si>
  <si>
    <t>Adámek</t>
  </si>
  <si>
    <t>Hubert</t>
  </si>
  <si>
    <t>AC MS Brno</t>
  </si>
  <si>
    <t>Adámková</t>
  </si>
  <si>
    <t>Blanka</t>
  </si>
  <si>
    <t xml:space="preserve">Antoš </t>
  </si>
  <si>
    <t>Jakub</t>
  </si>
  <si>
    <t>Uni BRNO</t>
  </si>
  <si>
    <t>Antošová</t>
  </si>
  <si>
    <t>Irena</t>
  </si>
  <si>
    <t>Moravská Slávie</t>
  </si>
  <si>
    <t>Baják</t>
  </si>
  <si>
    <t>TJ Sokol Vel.Bílovice</t>
  </si>
  <si>
    <t>Blaha</t>
  </si>
  <si>
    <t>Bohuslav</t>
  </si>
  <si>
    <t>Třebíč</t>
  </si>
  <si>
    <t>Boorová</t>
  </si>
  <si>
    <t>Romana</t>
  </si>
  <si>
    <t>ZŠ Vrbovec</t>
  </si>
  <si>
    <t>Březina</t>
  </si>
  <si>
    <t>Radomír</t>
  </si>
  <si>
    <t>Ostrava</t>
  </si>
  <si>
    <t>Březinová</t>
  </si>
  <si>
    <t>Hana</t>
  </si>
  <si>
    <t>Buryška</t>
  </si>
  <si>
    <t>Brno</t>
  </si>
  <si>
    <t>Celá</t>
  </si>
  <si>
    <t>Barbora</t>
  </si>
  <si>
    <t>VHK Hradec Králové</t>
  </si>
  <si>
    <t>Čepera</t>
  </si>
  <si>
    <t>AC Moravská SLAVIA</t>
  </si>
  <si>
    <t>Čížek</t>
  </si>
  <si>
    <t>Hradiště Znojmo</t>
  </si>
  <si>
    <t>Daňková</t>
  </si>
  <si>
    <t>Zakřany</t>
  </si>
  <si>
    <t>Divišová</t>
  </si>
  <si>
    <t>Silvie</t>
  </si>
  <si>
    <t>Mor. Krumlov</t>
  </si>
  <si>
    <t>Dokulil</t>
  </si>
  <si>
    <t>Sp. Třebíč</t>
  </si>
  <si>
    <t>Drábik</t>
  </si>
  <si>
    <t>AC Moravský Krumlov</t>
  </si>
  <si>
    <t>Durďák</t>
  </si>
  <si>
    <t>Luděk</t>
  </si>
  <si>
    <t>SDH Rohatec</t>
  </si>
  <si>
    <t>Durnová</t>
  </si>
  <si>
    <t>Branopac</t>
  </si>
  <si>
    <t>Fiedler</t>
  </si>
  <si>
    <t>Fučíková</t>
  </si>
  <si>
    <t>OREL Obřany</t>
  </si>
  <si>
    <t>Fuxa</t>
  </si>
  <si>
    <t>Roman</t>
  </si>
  <si>
    <t>Gross</t>
  </si>
  <si>
    <t>Kuchařovice</t>
  </si>
  <si>
    <t>SOŠ Pg - Znojmo</t>
  </si>
  <si>
    <t>Grossmann</t>
  </si>
  <si>
    <t>Halas</t>
  </si>
  <si>
    <t>OREL Drnovice</t>
  </si>
  <si>
    <t xml:space="preserve">Hána </t>
  </si>
  <si>
    <t>Květoslav</t>
  </si>
  <si>
    <t>Svatobořice, Mistřín</t>
  </si>
  <si>
    <t>Hanák</t>
  </si>
  <si>
    <t>Albín</t>
  </si>
  <si>
    <t>Brno Útěchov</t>
  </si>
  <si>
    <t>Havlík</t>
  </si>
  <si>
    <t>Jihlava</t>
  </si>
  <si>
    <t>Havlíková</t>
  </si>
  <si>
    <t>Prorun</t>
  </si>
  <si>
    <t>Havránek</t>
  </si>
  <si>
    <t>Heydrich</t>
  </si>
  <si>
    <t>Horn</t>
  </si>
  <si>
    <t>Hlavsa</t>
  </si>
  <si>
    <t>ABK 99 Pohořelice</t>
  </si>
  <si>
    <t>Holický</t>
  </si>
  <si>
    <t>Holíková</t>
  </si>
  <si>
    <t>Ida</t>
  </si>
  <si>
    <t>Znojemské běhání</t>
  </si>
  <si>
    <t>Holub</t>
  </si>
  <si>
    <t>Úsobí</t>
  </si>
  <si>
    <t>Horáková</t>
  </si>
  <si>
    <t>Šárka</t>
  </si>
  <si>
    <t>MK</t>
  </si>
  <si>
    <t>Hron</t>
  </si>
  <si>
    <t>Sokol Dobšice</t>
  </si>
  <si>
    <t>Hronek</t>
  </si>
  <si>
    <t>Volejbal Znojmo</t>
  </si>
  <si>
    <t>Hubáček</t>
  </si>
  <si>
    <t>Radim</t>
  </si>
  <si>
    <t>Hubený</t>
  </si>
  <si>
    <t>Huťka</t>
  </si>
  <si>
    <t>CKK Znjomo</t>
  </si>
  <si>
    <t>Chlubna</t>
  </si>
  <si>
    <t>TJ Nové Město Na Moravě</t>
  </si>
  <si>
    <t>Chmelíř</t>
  </si>
  <si>
    <t xml:space="preserve">Chudobová </t>
  </si>
  <si>
    <t>Ema</t>
  </si>
  <si>
    <t>Jahoda</t>
  </si>
  <si>
    <t>Stanislav</t>
  </si>
  <si>
    <t>Janek</t>
  </si>
  <si>
    <t>Žabčice</t>
  </si>
  <si>
    <t>Juránek</t>
  </si>
  <si>
    <t>Štěpán</t>
  </si>
  <si>
    <t>OREL Židenice</t>
  </si>
  <si>
    <t>Kaše</t>
  </si>
  <si>
    <t>AGRIKOMP Brno</t>
  </si>
  <si>
    <t>Kašpar</t>
  </si>
  <si>
    <t>Stavby v kostce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</si>
  <si>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</si>
  <si>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</si>
  <si>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</si>
  <si>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</si>
  <si>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</si>
  <si>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</si>
  <si>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</si>
  <si>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</si>
  <si>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</si>
  <si>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</si>
  <si>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Klouda</t>
  </si>
  <si>
    <t>JUNÁK Znojmo</t>
  </si>
  <si>
    <t>Klušáková</t>
  </si>
  <si>
    <t>Kolínek</t>
  </si>
  <si>
    <t>Koreš</t>
  </si>
  <si>
    <t>Arnošt</t>
  </si>
  <si>
    <t>Atletik Třebíč</t>
  </si>
  <si>
    <t>Kozelský</t>
  </si>
  <si>
    <t>TJ Kanoistika Znojmo</t>
  </si>
  <si>
    <t>Krafka</t>
  </si>
  <si>
    <t>Aleš</t>
  </si>
  <si>
    <t>Ztransport Cykling</t>
  </si>
  <si>
    <t>Krčmářová</t>
  </si>
  <si>
    <t>Jana</t>
  </si>
  <si>
    <t>Krejbich</t>
  </si>
  <si>
    <t>Krejčí</t>
  </si>
  <si>
    <t>Bronislav</t>
  </si>
  <si>
    <t>Prdlavka SSSR</t>
  </si>
  <si>
    <t>Baso</t>
  </si>
  <si>
    <t>Kubíková</t>
  </si>
  <si>
    <t>Tereza</t>
  </si>
  <si>
    <t>Kučera</t>
  </si>
  <si>
    <t>TK Moravské Budějovice</t>
  </si>
  <si>
    <t>Vítězslav</t>
  </si>
  <si>
    <t>SP. Třebíč</t>
  </si>
  <si>
    <t>Kundera</t>
  </si>
  <si>
    <t>AC Moravská Slavia</t>
  </si>
  <si>
    <t>Lech</t>
  </si>
  <si>
    <t>PLKY TEAM Brno</t>
  </si>
  <si>
    <t>Macek</t>
  </si>
  <si>
    <t>Siteza Znojmo</t>
  </si>
  <si>
    <t xml:space="preserve">Marek </t>
  </si>
  <si>
    <t>Marková</t>
  </si>
  <si>
    <t>Martincová</t>
  </si>
  <si>
    <t>Ivana</t>
  </si>
  <si>
    <t>Moravská Slavia Brno</t>
  </si>
  <si>
    <t>Mejzlík</t>
  </si>
  <si>
    <t>Spartak Třebíč</t>
  </si>
  <si>
    <t>TJ Třebíč</t>
  </si>
  <si>
    <t>Měřínský</t>
  </si>
  <si>
    <t>Mika</t>
  </si>
  <si>
    <t>Orel Obřany</t>
  </si>
  <si>
    <t>Mikulášek</t>
  </si>
  <si>
    <t>Musil</t>
  </si>
  <si>
    <t>Náměšť nad Oslavou</t>
  </si>
  <si>
    <t>Naderer</t>
  </si>
  <si>
    <t>Walter</t>
  </si>
  <si>
    <t>SV Maissau</t>
  </si>
  <si>
    <t>Nehybka</t>
  </si>
  <si>
    <t>Neumann</t>
  </si>
  <si>
    <t>Nevrkla</t>
  </si>
  <si>
    <t>Miloslav</t>
  </si>
  <si>
    <t>Novák</t>
  </si>
  <si>
    <t>Bohumil</t>
  </si>
  <si>
    <t>Běžec Vysočiny Jihlava</t>
  </si>
  <si>
    <t>Novotný</t>
  </si>
  <si>
    <t>Okřížky</t>
  </si>
  <si>
    <t>Nožka</t>
  </si>
  <si>
    <t>Dinosport Ivančice</t>
  </si>
  <si>
    <t>Odstrčil</t>
  </si>
  <si>
    <t>Ožana</t>
  </si>
  <si>
    <t>TJ Nové Město na Moravě</t>
  </si>
  <si>
    <t>Palko</t>
  </si>
  <si>
    <t>VSK UNI Brno</t>
  </si>
  <si>
    <t>Palková</t>
  </si>
  <si>
    <t>Lenka</t>
  </si>
  <si>
    <t>Rosice</t>
  </si>
  <si>
    <t>Papai</t>
  </si>
  <si>
    <t>TJ Tasovice</t>
  </si>
  <si>
    <t>Papaj</t>
  </si>
  <si>
    <t>Patočka</t>
  </si>
  <si>
    <t>DINO Ivančice</t>
  </si>
  <si>
    <t>Pilát</t>
  </si>
  <si>
    <t>AUTHOR TUFO TI</t>
  </si>
  <si>
    <t>SK Okříšky</t>
  </si>
  <si>
    <t>Plechatý</t>
  </si>
  <si>
    <t>BK Velká Bíteš</t>
  </si>
  <si>
    <t>Pokorná</t>
  </si>
  <si>
    <t>Olga</t>
  </si>
  <si>
    <t>Pokorný</t>
  </si>
  <si>
    <t>Dream Team</t>
  </si>
  <si>
    <t>Poznán</t>
  </si>
  <si>
    <t>Policie ČR</t>
  </si>
  <si>
    <t>Požgayová</t>
  </si>
  <si>
    <t>Bonbon Praha</t>
  </si>
  <si>
    <t>Procházka</t>
  </si>
  <si>
    <t>Dušan</t>
  </si>
  <si>
    <t>Přibil</t>
  </si>
  <si>
    <t>Ptáček</t>
  </si>
  <si>
    <t>Beta Ursus Orienteering</t>
  </si>
  <si>
    <t>Puchner</t>
  </si>
  <si>
    <t>Puškin</t>
  </si>
  <si>
    <t>Jevgenij</t>
  </si>
  <si>
    <t>G+SOŠPg Znojmo</t>
  </si>
  <si>
    <t>Rehberger</t>
  </si>
  <si>
    <t>Řiháček</t>
  </si>
  <si>
    <t>Scherrer</t>
  </si>
  <si>
    <t>OREL Moravské Budějovice</t>
  </si>
  <si>
    <t>Schneider</t>
  </si>
  <si>
    <t>Patrik</t>
  </si>
  <si>
    <t>Schneiderová</t>
  </si>
  <si>
    <t>Michaela</t>
  </si>
  <si>
    <t>Siddartha</t>
  </si>
  <si>
    <t>Slatinský</t>
  </si>
  <si>
    <t>TK Mor. Budějovice</t>
  </si>
  <si>
    <t>Sokol Přístonice</t>
  </si>
  <si>
    <t>Antonín</t>
  </si>
  <si>
    <t>Smolíková</t>
  </si>
  <si>
    <t>Jarmila</t>
  </si>
  <si>
    <t>Sokol Přísnotice</t>
  </si>
  <si>
    <t>Soural</t>
  </si>
  <si>
    <t>Srb</t>
  </si>
  <si>
    <t>Srbová</t>
  </si>
  <si>
    <t>Alena</t>
  </si>
  <si>
    <t>Suchý</t>
  </si>
  <si>
    <t>Matouš</t>
  </si>
  <si>
    <t>Suchohrdly</t>
  </si>
  <si>
    <t>Svobodová</t>
  </si>
  <si>
    <t>Věra</t>
  </si>
  <si>
    <t>CKK Znojo</t>
  </si>
  <si>
    <t>Širilla</t>
  </si>
  <si>
    <t>Šlezinger</t>
  </si>
  <si>
    <t>Ostrovačice</t>
  </si>
  <si>
    <t>Šolc</t>
  </si>
  <si>
    <t>CKK Kučera</t>
  </si>
  <si>
    <t>Hrušovany n. Jevišovkou</t>
  </si>
  <si>
    <t>Šrámek</t>
  </si>
  <si>
    <t>SV Stříbro</t>
  </si>
  <si>
    <t>Šrutka</t>
  </si>
  <si>
    <t>Tešnar</t>
  </si>
  <si>
    <t>AC MoravskÁ SLAVIA</t>
  </si>
  <si>
    <t>Toman</t>
  </si>
  <si>
    <t>Praetorian Paintball Znojmo, o.s.</t>
  </si>
  <si>
    <t>Tržil</t>
  </si>
  <si>
    <t>Tučka</t>
  </si>
  <si>
    <t>Mikoš</t>
  </si>
  <si>
    <t>Lesonice</t>
  </si>
  <si>
    <t>Václavík</t>
  </si>
  <si>
    <t>Mapei cyklo Kaňkovský</t>
  </si>
  <si>
    <t>Cialfo-Znovín</t>
  </si>
  <si>
    <t>Vala</t>
  </si>
  <si>
    <t>Konice u Znojma</t>
  </si>
  <si>
    <t>Vančurová</t>
  </si>
  <si>
    <t>OREL Rakšice</t>
  </si>
  <si>
    <t>Vaverová</t>
  </si>
  <si>
    <t>Vejdražka</t>
  </si>
  <si>
    <t>Vespo Liberec</t>
  </si>
  <si>
    <t>Vejvalka</t>
  </si>
  <si>
    <t>Moravský Krumlov</t>
  </si>
  <si>
    <t>Veselá</t>
  </si>
  <si>
    <t>Veselý</t>
  </si>
  <si>
    <t>Oblekovice</t>
  </si>
  <si>
    <t>Vilček</t>
  </si>
  <si>
    <t>Rudolf</t>
  </si>
  <si>
    <t>EKOL Brno</t>
  </si>
  <si>
    <t>Vocílková</t>
  </si>
  <si>
    <t>Citonice</t>
  </si>
  <si>
    <t>Zahradníčková</t>
  </si>
  <si>
    <t>Marika</t>
  </si>
  <si>
    <t>Zejda</t>
  </si>
  <si>
    <t>Mor. Slavia Brno</t>
  </si>
  <si>
    <t>Zepletal</t>
  </si>
  <si>
    <t>Ladislav</t>
  </si>
  <si>
    <t>Nutrilite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</si>
  <si>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</si>
  <si>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</si>
  <si>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</si>
  <si>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</si>
  <si>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</si>
  <si>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</si>
  <si>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</si>
  <si>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</si>
  <si>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</si>
  <si>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</si>
  <si>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</si>
  <si>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</si>
  <si>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</si>
  <si>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2012 závod</t>
  </si>
  <si>
    <t>A – Muži 19 – 39:</t>
  </si>
  <si>
    <t>(RN 1993 – 1973)</t>
  </si>
  <si>
    <t>MA</t>
  </si>
  <si>
    <t>B – Muži 40 – 49:</t>
  </si>
  <si>
    <t>(RN 1972 – 1963)</t>
  </si>
  <si>
    <t>MB</t>
  </si>
  <si>
    <t>C – Muži 50 – 59:</t>
  </si>
  <si>
    <t>(RN 1962 – 1953)</t>
  </si>
  <si>
    <t>MC</t>
  </si>
  <si>
    <t xml:space="preserve">D – Muži 60 – 69: </t>
  </si>
  <si>
    <t>(RN 1952 – 1943)</t>
  </si>
  <si>
    <t>MD</t>
  </si>
  <si>
    <t xml:space="preserve">E – Muži nad 70: </t>
  </si>
  <si>
    <t>(RN 1942 a méně)</t>
  </si>
  <si>
    <t>ME</t>
  </si>
  <si>
    <t xml:space="preserve">F – Dorostenci pod 18 let: </t>
  </si>
  <si>
    <t>(RN 1994 a mladší)</t>
  </si>
  <si>
    <t>J</t>
  </si>
  <si>
    <t>Ž1 – Ženy do 34</t>
  </si>
  <si>
    <t>(RN 1978 a mladší)</t>
  </si>
  <si>
    <t>ŽA</t>
  </si>
  <si>
    <t>Ž2 – Ženy nad 35</t>
  </si>
  <si>
    <t>(RN 1977 a méně)</t>
  </si>
  <si>
    <t>ŽB</t>
  </si>
  <si>
    <t>Rozsah kategorií ZBP 2012/2013</t>
  </si>
  <si>
    <t>Muži do 39:</t>
  </si>
  <si>
    <t>(RN 1973 a mladší)</t>
  </si>
  <si>
    <t>Muži 40 – 49:</t>
  </si>
  <si>
    <t>Muži 50 – 59:</t>
  </si>
  <si>
    <t xml:space="preserve">Muži nad 60: </t>
  </si>
  <si>
    <t>(RN 1952 a méně)</t>
  </si>
  <si>
    <t>Ženy do 34</t>
  </si>
  <si>
    <t>Ženy nad 35</t>
  </si>
  <si>
    <t>Body ZBP podle pořadí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</si>
</sst>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1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Alignment="1">
      <alignment horizontal="right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right"/>
    </xf>
    <xf numFmtId="164" fontId="12" fillId="0" borderId="5" xfId="0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2" fillId="3" borderId="5" xfId="0" applyFont="1" applyFill="1" applyBorder="1" applyAlignment="1">
      <alignment horizontal="right"/>
    </xf>
    <xf numFmtId="166" fontId="0" fillId="0" borderId="5" xfId="0" applyNumberFormat="1" applyBorder="1" applyAlignment="1">
      <alignment/>
    </xf>
    <xf numFmtId="164" fontId="0" fillId="3" borderId="5" xfId="0" applyFont="1" applyFill="1" applyBorder="1" applyAlignment="1">
      <alignment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4" fontId="0" fillId="0" borderId="5" xfId="0" applyFont="1" applyBorder="1" applyAlignment="1">
      <alignment/>
    </xf>
    <xf numFmtId="164" fontId="5" fillId="2" borderId="0" xfId="0" applyNumberFormat="1" applyFont="1" applyFill="1" applyAlignment="1">
      <alignment horizontal="right"/>
    </xf>
    <xf numFmtId="164" fontId="0" fillId="3" borderId="0" xfId="0" applyFill="1" applyAlignment="1">
      <alignment horizontal="right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1" fillId="0" borderId="5" xfId="0" applyNumberFormat="1" applyFont="1" applyBorder="1" applyAlignment="1">
      <alignment wrapText="1"/>
    </xf>
    <xf numFmtId="164" fontId="5" fillId="5" borderId="0" xfId="0" applyFont="1" applyFill="1" applyAlignment="1">
      <alignment horizontal="right"/>
    </xf>
    <xf numFmtId="164" fontId="5" fillId="5" borderId="0" xfId="0" applyFont="1" applyFill="1" applyAlignment="1">
      <alignment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4" fillId="6" borderId="0" xfId="0" applyFont="1" applyFill="1" applyAlignment="1">
      <alignment/>
    </xf>
    <xf numFmtId="164" fontId="17" fillId="6" borderId="0" xfId="0" applyFont="1" applyFill="1" applyAlignment="1">
      <alignment/>
    </xf>
    <xf numFmtId="164" fontId="0" fillId="6" borderId="0" xfId="0" applyFill="1" applyAlignment="1">
      <alignment/>
    </xf>
    <xf numFmtId="164" fontId="7" fillId="0" borderId="0" xfId="0" applyFont="1" applyAlignment="1">
      <alignment/>
    </xf>
    <xf numFmtId="164" fontId="6" fillId="7" borderId="0" xfId="0" applyFont="1" applyFill="1" applyAlignment="1">
      <alignment/>
    </xf>
    <xf numFmtId="164" fontId="0" fillId="7" borderId="0" xfId="0" applyFill="1" applyAlignment="1">
      <alignment/>
    </xf>
    <xf numFmtId="164" fontId="2" fillId="8" borderId="1" xfId="0" applyFont="1" applyFill="1" applyBorder="1" applyAlignment="1">
      <alignment horizontal="right" vertical="top" wrapText="1"/>
    </xf>
    <xf numFmtId="164" fontId="2" fillId="8" borderId="1" xfId="0" applyFont="1" applyFill="1" applyBorder="1" applyAlignment="1">
      <alignment vertical="top" wrapText="1"/>
    </xf>
    <xf numFmtId="164" fontId="2" fillId="9" borderId="0" xfId="0" applyFont="1" applyFill="1" applyBorder="1" applyAlignment="1">
      <alignment horizontal="right" vertical="top" wrapText="1"/>
    </xf>
    <xf numFmtId="164" fontId="2" fillId="9" borderId="0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5" fillId="0" borderId="5" xfId="0" applyFont="1" applyBorder="1" applyAlignment="1">
      <alignment/>
    </xf>
    <xf numFmtId="164" fontId="8" fillId="3" borderId="5" xfId="0" applyFont="1" applyFill="1" applyBorder="1" applyAlignment="1">
      <alignment/>
    </xf>
    <xf numFmtId="166" fontId="0" fillId="3" borderId="5" xfId="0" applyNumberFormat="1" applyFill="1" applyBorder="1" applyAlignment="1">
      <alignment/>
    </xf>
    <xf numFmtId="164" fontId="5" fillId="3" borderId="5" xfId="0" applyFont="1" applyFill="1" applyBorder="1" applyAlignment="1">
      <alignment/>
    </xf>
    <xf numFmtId="164" fontId="8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0" fillId="0" borderId="0" xfId="0" applyFont="1" applyAlignment="1">
      <alignment wrapText="1"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18" fillId="0" borderId="0" xfId="0" applyFont="1" applyAlignment="1">
      <alignment wrapText="1"/>
    </xf>
    <xf numFmtId="164" fontId="6" fillId="7" borderId="1" xfId="0" applyFont="1" applyFill="1" applyBorder="1" applyAlignment="1">
      <alignment horizontal="right" wrapText="1"/>
    </xf>
    <xf numFmtId="164" fontId="6" fillId="7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19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0" fillId="7" borderId="6" xfId="0" applyFont="1" applyFill="1" applyBorder="1" applyAlignment="1">
      <alignment/>
    </xf>
    <xf numFmtId="164" fontId="21" fillId="7" borderId="7" xfId="0" applyFont="1" applyFill="1" applyBorder="1" applyAlignment="1">
      <alignment horizontal="right"/>
    </xf>
    <xf numFmtId="164" fontId="21" fillId="7" borderId="8" xfId="0" applyFont="1" applyFill="1" applyBorder="1" applyAlignment="1">
      <alignment horizontal="right"/>
    </xf>
    <xf numFmtId="164" fontId="21" fillId="0" borderId="5" xfId="0" applyFont="1" applyBorder="1" applyAlignment="1">
      <alignment/>
    </xf>
    <xf numFmtId="164" fontId="21" fillId="0" borderId="5" xfId="0" applyFont="1" applyBorder="1" applyAlignment="1">
      <alignment horizontal="left"/>
    </xf>
    <xf numFmtId="164" fontId="21" fillId="0" borderId="5" xfId="0" applyFont="1" applyBorder="1" applyAlignment="1">
      <alignment horizontal="right"/>
    </xf>
    <xf numFmtId="164" fontId="21" fillId="7" borderId="7" xfId="0" applyFont="1" applyFill="1" applyBorder="1" applyAlignment="1">
      <alignment horizontal="left"/>
    </xf>
    <xf numFmtId="164" fontId="22" fillId="7" borderId="0" xfId="0" applyFont="1" applyFill="1" applyAlignment="1">
      <alignment horizontal="left"/>
    </xf>
    <xf numFmtId="164" fontId="24" fillId="4" borderId="7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1" borderId="0" xfId="0" applyFont="1" applyFill="1" applyAlignment="1">
      <alignment/>
    </xf>
    <xf numFmtId="164" fontId="25" fillId="0" borderId="5" xfId="0" applyFont="1" applyBorder="1" applyAlignment="1">
      <alignment/>
    </xf>
    <xf numFmtId="169" fontId="26" fillId="5" borderId="1" xfId="0" applyNumberFormat="1" applyFont="1" applyFill="1" applyBorder="1" applyAlignment="1">
      <alignment horizontal="center" vertical="center"/>
    </xf>
    <xf numFmtId="164" fontId="27" fillId="0" borderId="0" xfId="0" applyFont="1" applyAlignment="1">
      <alignment wrapText="1"/>
    </xf>
    <xf numFmtId="170" fontId="28" fillId="0" borderId="0" xfId="0" applyNumberFormat="1" applyFont="1" applyAlignment="1">
      <alignment horizontal="center"/>
    </xf>
    <xf numFmtId="164" fontId="28" fillId="0" borderId="5" xfId="0" applyFont="1" applyBorder="1" applyAlignment="1">
      <alignment/>
    </xf>
    <xf numFmtId="166" fontId="28" fillId="0" borderId="5" xfId="0" applyNumberFormat="1" applyFont="1" applyBorder="1" applyAlignment="1">
      <alignment/>
    </xf>
    <xf numFmtId="169" fontId="29" fillId="5" borderId="1" xfId="0" applyNumberFormat="1" applyFont="1" applyFill="1" applyBorder="1" applyAlignment="1">
      <alignment horizontal="center" vertical="center"/>
    </xf>
    <xf numFmtId="169" fontId="30" fillId="5" borderId="1" xfId="0" applyNumberFormat="1" applyFont="1" applyFill="1" applyBorder="1" applyAlignment="1">
      <alignment horizontal="center" vertical="center"/>
    </xf>
    <xf numFmtId="169" fontId="30" fillId="0" borderId="1" xfId="0" applyNumberFormat="1" applyFont="1" applyFill="1" applyBorder="1" applyAlignment="1">
      <alignment horizontal="center" vertical="center"/>
    </xf>
    <xf numFmtId="169" fontId="26" fillId="0" borderId="1" xfId="0" applyNumberFormat="1" applyFont="1" applyFill="1" applyBorder="1" applyAlignment="1">
      <alignment horizontal="center" vertical="center"/>
    </xf>
    <xf numFmtId="169" fontId="29" fillId="0" borderId="1" xfId="0" applyNumberFormat="1" applyFont="1" applyFill="1" applyBorder="1" applyAlignment="1">
      <alignment horizontal="center" vertical="center" wrapText="1"/>
    </xf>
    <xf numFmtId="169" fontId="26" fillId="0" borderId="9" xfId="0" applyNumberFormat="1" applyFont="1" applyBorder="1" applyAlignment="1">
      <alignment horizontal="center"/>
    </xf>
    <xf numFmtId="169" fontId="26" fillId="5" borderId="1" xfId="0" applyNumberFormat="1" applyFont="1" applyFill="1" applyBorder="1" applyAlignment="1">
      <alignment horizontal="left" vertical="center"/>
    </xf>
    <xf numFmtId="169" fontId="29" fillId="5" borderId="1" xfId="0" applyNumberFormat="1" applyFont="1" applyFill="1" applyBorder="1" applyAlignment="1">
      <alignment horizontal="left" vertical="center" wrapText="1"/>
    </xf>
    <xf numFmtId="169" fontId="26" fillId="5" borderId="10" xfId="0" applyNumberFormat="1" applyFont="1" applyFill="1" applyBorder="1" applyAlignment="1">
      <alignment horizontal="left" vertical="center"/>
    </xf>
    <xf numFmtId="169" fontId="26" fillId="0" borderId="1" xfId="0" applyNumberFormat="1" applyFont="1" applyFill="1" applyBorder="1" applyAlignment="1">
      <alignment horizontal="left" vertical="center"/>
    </xf>
    <xf numFmtId="169" fontId="29" fillId="0" borderId="1" xfId="0" applyNumberFormat="1" applyFont="1" applyBorder="1" applyAlignment="1">
      <alignment horizontal="left" vertical="center"/>
    </xf>
    <xf numFmtId="169" fontId="26" fillId="0" borderId="10" xfId="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38100</xdr:rowOff>
    </xdr:from>
    <xdr:to>
      <xdr:col>10</xdr:col>
      <xdr:colOff>38100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38100"/>
          <a:ext cx="59340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view="pageBreakPreview" zoomScale="80" zoomScaleNormal="90" zoomScaleSheetLayoutView="80" workbookViewId="0" topLeftCell="A1">
      <selection activeCell="D114" sqref="D114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4.50390625" style="0" customWidth="1"/>
    <col min="4" max="4" width="20.25390625" style="0" customWidth="1"/>
    <col min="5" max="5" width="27.375" style="0" customWidth="1"/>
    <col min="6" max="6" width="7.50390625" style="0" customWidth="1"/>
    <col min="7" max="7" width="6.75390625" style="0" customWidth="1"/>
    <col min="8" max="8" width="7.25390625" style="0" customWidth="1"/>
    <col min="9" max="9" width="8.25390625" style="1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2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</row>
    <row r="2" spans="1:11" ht="12.75">
      <c r="A2" s="4" t="str">
        <f>'Zadani_bezcu HZ + P'!B1</f>
        <v> 5.z. ZBP – Vánoční běh ELETROKOV ZNOJMO 25.12.2012</v>
      </c>
      <c r="B2" s="5"/>
      <c r="C2" s="5"/>
      <c r="D2" s="5"/>
      <c r="E2" s="5"/>
      <c r="F2" s="5"/>
      <c r="G2" s="5"/>
      <c r="H2" s="6"/>
      <c r="I2" s="7">
        <f>'Zadani_bezcu HZ + P'!H5</f>
        <v>10.5</v>
      </c>
      <c r="J2" s="7" t="s">
        <v>1</v>
      </c>
      <c r="K2" s="7" t="s">
        <v>2</v>
      </c>
    </row>
    <row r="3" spans="1:11" s="12" customFormat="1" ht="12.75">
      <c r="A3" s="8" t="s">
        <v>3</v>
      </c>
      <c r="B3" s="9"/>
      <c r="C3" s="9"/>
      <c r="D3" s="9"/>
      <c r="E3" s="9"/>
      <c r="F3" s="9"/>
      <c r="G3" s="9"/>
      <c r="H3" s="9"/>
      <c r="I3" s="9"/>
      <c r="J3" s="10"/>
      <c r="K3" s="11"/>
    </row>
    <row r="4" spans="1:11" s="15" customFormat="1" ht="12.75">
      <c r="A4" s="13" t="s">
        <v>4</v>
      </c>
      <c r="B4" s="13" t="s">
        <v>5</v>
      </c>
      <c r="C4" s="14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ht="12.75">
      <c r="A5" s="16"/>
      <c r="B5" s="17"/>
      <c r="C5" s="18" t="str">
        <f>'Kat.'!A2</f>
        <v>A – Muži 19 – 39:</v>
      </c>
      <c r="D5" s="18" t="str">
        <f>'Kat.'!B2</f>
        <v>(RN 1993 – 1973)</v>
      </c>
      <c r="E5" s="18" t="str">
        <f>'Kat.'!C2</f>
        <v>MA</v>
      </c>
      <c r="F5" s="17"/>
      <c r="G5" s="17"/>
      <c r="H5" s="17"/>
      <c r="I5" s="19"/>
      <c r="J5" s="17"/>
      <c r="K5" s="20"/>
    </row>
    <row r="6" spans="1:11" ht="12.75">
      <c r="A6" s="21">
        <f>ROW(C1)</f>
        <v>1</v>
      </c>
      <c r="B6" s="22">
        <v>17</v>
      </c>
      <c r="C6" s="23" t="s">
        <v>15</v>
      </c>
      <c r="D6" s="24" t="s">
        <v>16</v>
      </c>
      <c r="E6" s="24" t="s">
        <v>17</v>
      </c>
      <c r="F6" s="25">
        <v>1985</v>
      </c>
      <c r="G6" s="26" t="str">
        <f>VLOOKUP(F6,'RN HZM'!$A$1:$B$110,2,0)</f>
        <v>MA</v>
      </c>
      <c r="H6" s="26" t="str">
        <f>VLOOKUP(F6,'RN ZBPM'!$A$1:$B$108,2,0)</f>
        <v>MA</v>
      </c>
      <c r="I6" s="27">
        <v>0.02486111111111111</v>
      </c>
      <c r="J6" s="21">
        <v>30</v>
      </c>
      <c r="K6" s="28">
        <f>I6/$I$2</f>
        <v>0.002367724867724868</v>
      </c>
    </row>
    <row r="7" spans="1:11" ht="12.75">
      <c r="A7" s="21">
        <f>ROW(C2)</f>
        <v>2</v>
      </c>
      <c r="B7" s="22">
        <v>46</v>
      </c>
      <c r="C7" s="23" t="s">
        <v>18</v>
      </c>
      <c r="D7" s="24" t="s">
        <v>19</v>
      </c>
      <c r="E7" s="24" t="s">
        <v>20</v>
      </c>
      <c r="F7" s="25">
        <v>1976</v>
      </c>
      <c r="G7" s="26" t="str">
        <f>VLOOKUP(F7,'RN HZM'!$A$1:$B$110,2,0)</f>
        <v>MA</v>
      </c>
      <c r="H7" s="26" t="str">
        <f>VLOOKUP(F7,'RN ZBPM'!$A$1:$B$108,2,0)</f>
        <v>MA</v>
      </c>
      <c r="I7" s="27">
        <v>0.02560185185185185</v>
      </c>
      <c r="J7" s="21">
        <v>25</v>
      </c>
      <c r="K7" s="28">
        <f>I7/$I$2</f>
        <v>0.0024382716049382715</v>
      </c>
    </row>
    <row r="8" spans="1:11" ht="12.75">
      <c r="A8" s="21">
        <f>ROW(C3)</f>
        <v>3</v>
      </c>
      <c r="B8" s="22">
        <v>12</v>
      </c>
      <c r="C8" s="23" t="s">
        <v>21</v>
      </c>
      <c r="D8" s="24" t="s">
        <v>22</v>
      </c>
      <c r="E8" s="24" t="s">
        <v>20</v>
      </c>
      <c r="F8" s="25">
        <v>1993</v>
      </c>
      <c r="G8" s="26" t="str">
        <f>VLOOKUP(F8,'RN HZM'!$A$1:$B$110,2,0)</f>
        <v>MA</v>
      </c>
      <c r="H8" s="26" t="str">
        <f>VLOOKUP(F8,'RN ZBPM'!$A$1:$B$108,2,0)</f>
        <v>MA</v>
      </c>
      <c r="I8" s="27">
        <v>0.025729166666666668</v>
      </c>
      <c r="J8" s="21">
        <v>21</v>
      </c>
      <c r="K8" s="28">
        <f>I8/$I$2</f>
        <v>0.0024503968253968256</v>
      </c>
    </row>
    <row r="9" spans="1:11" ht="12.75">
      <c r="A9" s="21">
        <f>ROW(C4)</f>
        <v>4</v>
      </c>
      <c r="B9" s="22">
        <v>25</v>
      </c>
      <c r="C9" s="23" t="s">
        <v>23</v>
      </c>
      <c r="D9" s="24" t="s">
        <v>24</v>
      </c>
      <c r="E9" s="24" t="s">
        <v>25</v>
      </c>
      <c r="F9" s="25">
        <v>1985</v>
      </c>
      <c r="G9" s="26" t="str">
        <f>VLOOKUP(F9,'RN HZM'!$A$1:$B$110,2,0)</f>
        <v>MA</v>
      </c>
      <c r="H9" s="26" t="str">
        <f>VLOOKUP(F9,'RN ZBPM'!$A$1:$B$108,2,0)</f>
        <v>MA</v>
      </c>
      <c r="I9" s="27">
        <v>0.02798611111111111</v>
      </c>
      <c r="J9" s="21">
        <v>18</v>
      </c>
      <c r="K9" s="28">
        <f>I9/$I$2</f>
        <v>0.0026653439153439154</v>
      </c>
    </row>
    <row r="10" spans="1:11" ht="12.75">
      <c r="A10" s="21">
        <f>ROW(C5)</f>
        <v>5</v>
      </c>
      <c r="B10" s="22">
        <v>4</v>
      </c>
      <c r="C10" s="23" t="s">
        <v>26</v>
      </c>
      <c r="D10" s="24" t="s">
        <v>27</v>
      </c>
      <c r="E10" s="24" t="s">
        <v>28</v>
      </c>
      <c r="F10" s="25">
        <v>1983</v>
      </c>
      <c r="G10" s="26" t="str">
        <f>VLOOKUP(F10,'RN HZM'!$A$1:$B$110,2,0)</f>
        <v>MA</v>
      </c>
      <c r="H10" s="26" t="str">
        <f>VLOOKUP(F10,'RN ZBPM'!$A$1:$B$108,2,0)</f>
        <v>MA</v>
      </c>
      <c r="I10" s="27">
        <v>0.02824074074074074</v>
      </c>
      <c r="J10" s="21">
        <v>16</v>
      </c>
      <c r="K10" s="28">
        <f>I10/$I$2</f>
        <v>0.002689594356261023</v>
      </c>
    </row>
    <row r="11" spans="1:11" ht="12.75">
      <c r="A11" s="21">
        <f>ROW(C6)</f>
        <v>6</v>
      </c>
      <c r="B11" s="22">
        <v>40</v>
      </c>
      <c r="C11" s="23" t="s">
        <v>29</v>
      </c>
      <c r="D11" s="24" t="s">
        <v>27</v>
      </c>
      <c r="E11" s="24" t="s">
        <v>30</v>
      </c>
      <c r="F11" s="25">
        <v>1980</v>
      </c>
      <c r="G11" s="26" t="str">
        <f>VLOOKUP(F11,'RN HZM'!$A$1:$B$110,2,0)</f>
        <v>MA</v>
      </c>
      <c r="H11" s="26" t="str">
        <f>VLOOKUP(F11,'RN ZBPM'!$A$1:$B$108,2,0)</f>
        <v>MA</v>
      </c>
      <c r="I11" s="27">
        <v>0.02832175925925926</v>
      </c>
      <c r="J11" s="21">
        <v>15</v>
      </c>
      <c r="K11" s="28">
        <f>I11/$I$2</f>
        <v>0.0026973104056437387</v>
      </c>
    </row>
    <row r="12" spans="1:11" ht="12.75">
      <c r="A12" s="21">
        <f>ROW(C7)</f>
        <v>7</v>
      </c>
      <c r="B12" s="22">
        <v>7</v>
      </c>
      <c r="C12" s="23" t="s">
        <v>31</v>
      </c>
      <c r="D12" s="24" t="s">
        <v>32</v>
      </c>
      <c r="E12" s="24" t="s">
        <v>33</v>
      </c>
      <c r="F12" s="25">
        <v>1977</v>
      </c>
      <c r="G12" s="26" t="str">
        <f>VLOOKUP(F12,'RN HZM'!$A$1:$B$110,2,0)</f>
        <v>MA</v>
      </c>
      <c r="H12" s="26" t="str">
        <f>VLOOKUP(F12,'RN ZBPM'!$A$1:$B$108,2,0)</f>
        <v>MA</v>
      </c>
      <c r="I12" s="27">
        <v>0.0284375</v>
      </c>
      <c r="J12" s="21">
        <v>14</v>
      </c>
      <c r="K12" s="28">
        <f>I12/$I$2</f>
        <v>0.0027083333333333334</v>
      </c>
    </row>
    <row r="13" spans="1:11" ht="12.75">
      <c r="A13" s="21">
        <f>ROW(C8)</f>
        <v>8</v>
      </c>
      <c r="B13" s="22">
        <v>8</v>
      </c>
      <c r="C13" s="23" t="s">
        <v>34</v>
      </c>
      <c r="D13" s="24" t="s">
        <v>19</v>
      </c>
      <c r="E13" s="24" t="s">
        <v>20</v>
      </c>
      <c r="F13" s="25">
        <v>1992</v>
      </c>
      <c r="G13" s="26" t="str">
        <f>VLOOKUP(F13,'RN HZM'!$A$1:$B$110,2,0)</f>
        <v>MA</v>
      </c>
      <c r="H13" s="26" t="str">
        <f>VLOOKUP(F13,'RN ZBPM'!$A$1:$B$108,2,0)</f>
        <v>MA</v>
      </c>
      <c r="I13" s="27">
        <v>0.028657407407407406</v>
      </c>
      <c r="J13" s="21">
        <v>13</v>
      </c>
      <c r="K13" s="28">
        <f>I13/$I$2</f>
        <v>0.0027292768959435625</v>
      </c>
    </row>
    <row r="14" spans="1:11" ht="12.75">
      <c r="A14" s="21">
        <f>ROW(C9)</f>
        <v>9</v>
      </c>
      <c r="B14" s="22">
        <v>33</v>
      </c>
      <c r="C14" s="23" t="s">
        <v>35</v>
      </c>
      <c r="D14" s="24" t="s">
        <v>27</v>
      </c>
      <c r="E14" s="24" t="s">
        <v>36</v>
      </c>
      <c r="F14" s="25">
        <v>1979</v>
      </c>
      <c r="G14" s="26" t="str">
        <f>VLOOKUP(F14,'RN HZM'!$A$1:$B$110,2,0)</f>
        <v>MA</v>
      </c>
      <c r="H14" s="26" t="str">
        <f>VLOOKUP(F14,'RN ZBPM'!$A$1:$B$108,2,0)</f>
        <v>MA</v>
      </c>
      <c r="I14" s="27">
        <v>0.028738425925925924</v>
      </c>
      <c r="J14" s="21">
        <v>12</v>
      </c>
      <c r="K14" s="28">
        <f>I14/$I$2</f>
        <v>0.0027369929453262784</v>
      </c>
    </row>
    <row r="15" spans="1:11" ht="12.75">
      <c r="A15" s="21">
        <f>ROW(C10)</f>
        <v>10</v>
      </c>
      <c r="B15" s="22">
        <v>41</v>
      </c>
      <c r="C15" s="23" t="s">
        <v>37</v>
      </c>
      <c r="D15" s="24" t="s">
        <v>38</v>
      </c>
      <c r="E15" s="24" t="s">
        <v>39</v>
      </c>
      <c r="F15" s="25">
        <v>1983</v>
      </c>
      <c r="G15" s="26" t="str">
        <f>VLOOKUP(F15,'RN HZM'!$A$1:$B$110,2,0)</f>
        <v>MA</v>
      </c>
      <c r="H15" s="26" t="str">
        <f>VLOOKUP(F15,'RN ZBPM'!$A$1:$B$108,2,0)</f>
        <v>MA</v>
      </c>
      <c r="I15" s="27">
        <v>0.029097222222222222</v>
      </c>
      <c r="J15" s="21">
        <v>11</v>
      </c>
      <c r="K15" s="28">
        <f>I15/$I$2</f>
        <v>0.002771164021164021</v>
      </c>
    </row>
    <row r="16" spans="1:11" ht="12.75">
      <c r="A16" s="21">
        <f>ROW(C11)</f>
        <v>11</v>
      </c>
      <c r="B16" s="22">
        <v>65</v>
      </c>
      <c r="C16" s="23" t="s">
        <v>40</v>
      </c>
      <c r="D16" s="24" t="s">
        <v>41</v>
      </c>
      <c r="E16" s="24" t="s">
        <v>42</v>
      </c>
      <c r="F16" s="25">
        <v>1976</v>
      </c>
      <c r="G16" s="26" t="str">
        <f>VLOOKUP(F16,'RN HZM'!$A$1:$B$110,2,0)</f>
        <v>MA</v>
      </c>
      <c r="H16" s="26" t="str">
        <f>VLOOKUP(F16,'RN ZBPM'!$A$1:$B$108,2,0)</f>
        <v>MA</v>
      </c>
      <c r="I16" s="27">
        <v>0.029363425925925925</v>
      </c>
      <c r="J16" s="21">
        <v>10</v>
      </c>
      <c r="K16" s="28">
        <f>I16/$I$2</f>
        <v>0.002796516754850088</v>
      </c>
    </row>
    <row r="17" spans="1:11" ht="12.75">
      <c r="A17" s="21">
        <f>ROW(C12)</f>
        <v>12</v>
      </c>
      <c r="B17" s="22">
        <v>103</v>
      </c>
      <c r="C17" s="23" t="s">
        <v>43</v>
      </c>
      <c r="D17" s="24" t="s">
        <v>44</v>
      </c>
      <c r="E17" s="24" t="s">
        <v>45</v>
      </c>
      <c r="F17" s="25">
        <v>1986</v>
      </c>
      <c r="G17" s="26" t="str">
        <f>VLOOKUP(F17,'RN HZM'!$A$1:$B$110,2,0)</f>
        <v>MA</v>
      </c>
      <c r="H17" s="26" t="str">
        <f>VLOOKUP(F17,'RN ZBPM'!$A$1:$B$108,2,0)</f>
        <v>MA</v>
      </c>
      <c r="I17" s="27">
        <v>0.029386574074074075</v>
      </c>
      <c r="J17" s="21">
        <v>9</v>
      </c>
      <c r="K17" s="28">
        <f>I17/$I$2</f>
        <v>0.0027987213403880074</v>
      </c>
    </row>
    <row r="18" spans="1:11" ht="12.75">
      <c r="A18" s="21">
        <f>ROW(C13)</f>
        <v>13</v>
      </c>
      <c r="B18" s="22">
        <v>39</v>
      </c>
      <c r="C18" s="23" t="s">
        <v>46</v>
      </c>
      <c r="D18" s="24" t="s">
        <v>47</v>
      </c>
      <c r="E18" s="24" t="s">
        <v>48</v>
      </c>
      <c r="F18" s="25">
        <v>1990</v>
      </c>
      <c r="G18" s="26" t="str">
        <f>VLOOKUP(F18,'RN HZM'!$A$1:$B$110,2,0)</f>
        <v>MA</v>
      </c>
      <c r="H18" s="26" t="str">
        <f>VLOOKUP(F18,'RN ZBPM'!$A$1:$B$108,2,0)</f>
        <v>MA</v>
      </c>
      <c r="I18" s="27">
        <v>0.02957175925925926</v>
      </c>
      <c r="J18" s="21">
        <v>7</v>
      </c>
      <c r="K18" s="28">
        <f>I18/$I$2</f>
        <v>0.002816358024691358</v>
      </c>
    </row>
    <row r="19" spans="1:11" ht="12.75">
      <c r="A19" s="21">
        <f>ROW(C14)</f>
        <v>14</v>
      </c>
      <c r="B19" s="22">
        <v>15</v>
      </c>
      <c r="C19" s="23" t="s">
        <v>49</v>
      </c>
      <c r="D19" s="24" t="s">
        <v>50</v>
      </c>
      <c r="E19" s="24" t="s">
        <v>51</v>
      </c>
      <c r="F19" s="25">
        <v>1977</v>
      </c>
      <c r="G19" s="26" t="str">
        <f>VLOOKUP(F19,'RN HZM'!$A$1:$B$110,2,0)</f>
        <v>MA</v>
      </c>
      <c r="H19" s="26" t="str">
        <f>VLOOKUP(F19,'RN ZBPM'!$A$1:$B$108,2,0)</f>
        <v>MA</v>
      </c>
      <c r="I19" s="27">
        <v>0.029618055555555557</v>
      </c>
      <c r="J19" s="21">
        <v>6</v>
      </c>
      <c r="K19" s="28">
        <f>I19/$I$2</f>
        <v>0.002820767195767196</v>
      </c>
    </row>
    <row r="20" spans="1:11" ht="12.75">
      <c r="A20" s="21">
        <f>ROW(C15)</f>
        <v>15</v>
      </c>
      <c r="B20" s="22">
        <v>87</v>
      </c>
      <c r="C20" s="23" t="s">
        <v>34</v>
      </c>
      <c r="D20" s="24" t="s">
        <v>52</v>
      </c>
      <c r="E20" s="24" t="s">
        <v>20</v>
      </c>
      <c r="F20" s="25">
        <v>1974</v>
      </c>
      <c r="G20" s="26" t="str">
        <f>VLOOKUP(F20,'RN HZM'!$A$1:$B$110,2,0)</f>
        <v>MA</v>
      </c>
      <c r="H20" s="26" t="str">
        <f>VLOOKUP(F20,'RN ZBPM'!$A$1:$B$108,2,0)</f>
        <v>MA</v>
      </c>
      <c r="I20" s="27">
        <v>0.029756944444444444</v>
      </c>
      <c r="J20" s="21">
        <v>5</v>
      </c>
      <c r="K20" s="28">
        <f>I20/$I$2</f>
        <v>0.0028339947089947087</v>
      </c>
    </row>
    <row r="21" spans="1:11" ht="12.75">
      <c r="A21" s="21">
        <f>ROW(C16)</f>
        <v>16</v>
      </c>
      <c r="B21" s="22">
        <v>14</v>
      </c>
      <c r="C21" s="23" t="s">
        <v>49</v>
      </c>
      <c r="D21" s="24" t="s">
        <v>53</v>
      </c>
      <c r="E21" s="24" t="s">
        <v>51</v>
      </c>
      <c r="F21" s="25">
        <v>1976</v>
      </c>
      <c r="G21" s="26" t="str">
        <f>VLOOKUP(F21,'RN HZM'!$A$1:$B$110,2,0)</f>
        <v>MA</v>
      </c>
      <c r="H21" s="26" t="str">
        <f>VLOOKUP(F21,'RN ZBPM'!$A$1:$B$108,2,0)</f>
        <v>MA</v>
      </c>
      <c r="I21" s="27">
        <v>0.030208333333333334</v>
      </c>
      <c r="J21" s="21">
        <v>4</v>
      </c>
      <c r="K21" s="28">
        <f>I21/$I$2</f>
        <v>0.002876984126984127</v>
      </c>
    </row>
    <row r="22" spans="1:11" ht="12.75">
      <c r="A22" s="21">
        <f>ROW(C17)</f>
        <v>17</v>
      </c>
      <c r="B22" s="22">
        <v>29</v>
      </c>
      <c r="C22" s="23" t="s">
        <v>54</v>
      </c>
      <c r="D22" s="24" t="s">
        <v>55</v>
      </c>
      <c r="E22" s="24" t="s">
        <v>56</v>
      </c>
      <c r="F22" s="25">
        <v>1974</v>
      </c>
      <c r="G22" s="26" t="str">
        <f>VLOOKUP(F22,'RN HZM'!$A$1:$B$110,2,0)</f>
        <v>MA</v>
      </c>
      <c r="H22" s="26" t="str">
        <f>VLOOKUP(F22,'RN ZBPM'!$A$1:$B$108,2,0)</f>
        <v>MA</v>
      </c>
      <c r="I22" s="27">
        <v>0.03082175925925926</v>
      </c>
      <c r="J22" s="21">
        <v>3</v>
      </c>
      <c r="K22" s="28">
        <f>I22/$I$2</f>
        <v>0.0029354056437389774</v>
      </c>
    </row>
    <row r="23" spans="1:11" ht="12.75">
      <c r="A23" s="21">
        <f>ROW(C18)</f>
        <v>18</v>
      </c>
      <c r="B23" s="22">
        <v>86</v>
      </c>
      <c r="C23" s="23" t="s">
        <v>57</v>
      </c>
      <c r="D23" s="24" t="s">
        <v>58</v>
      </c>
      <c r="E23" s="24" t="s">
        <v>17</v>
      </c>
      <c r="F23" s="25">
        <v>1978</v>
      </c>
      <c r="G23" s="26" t="str">
        <f>VLOOKUP(F23,'RN HZM'!$A$1:$B$110,2,0)</f>
        <v>MA</v>
      </c>
      <c r="H23" s="26" t="str">
        <f>VLOOKUP(F23,'RN ZBPM'!$A$1:$B$108,2,0)</f>
        <v>MA</v>
      </c>
      <c r="I23" s="27">
        <v>0.03133101851851852</v>
      </c>
      <c r="J23" s="21">
        <v>2</v>
      </c>
      <c r="K23" s="28">
        <f>I23/$I$2</f>
        <v>0.0029839065255731928</v>
      </c>
    </row>
    <row r="24" spans="1:11" ht="12.75">
      <c r="A24" s="21">
        <f>ROW(C19)</f>
        <v>19</v>
      </c>
      <c r="B24" s="22">
        <v>51</v>
      </c>
      <c r="C24" s="23" t="s">
        <v>59</v>
      </c>
      <c r="D24" s="24" t="s">
        <v>38</v>
      </c>
      <c r="E24" s="24" t="s">
        <v>60</v>
      </c>
      <c r="F24" s="25">
        <v>1981</v>
      </c>
      <c r="G24" s="26" t="str">
        <f>VLOOKUP(F24,'RN HZM'!$A$1:$B$110,2,0)</f>
        <v>MA</v>
      </c>
      <c r="H24" s="26" t="str">
        <f>VLOOKUP(F24,'RN ZBPM'!$A$1:$B$108,2,0)</f>
        <v>MA</v>
      </c>
      <c r="I24" s="27">
        <v>0.03141203703703704</v>
      </c>
      <c r="J24" s="21">
        <v>1</v>
      </c>
      <c r="K24" s="28">
        <f>I24/$I$2</f>
        <v>0.002991622574955908</v>
      </c>
    </row>
    <row r="25" spans="1:11" ht="12.75">
      <c r="A25" s="21">
        <f>ROW(C20)</f>
        <v>20</v>
      </c>
      <c r="B25" s="22">
        <v>108</v>
      </c>
      <c r="C25" s="23" t="s">
        <v>61</v>
      </c>
      <c r="D25" s="24" t="s">
        <v>44</v>
      </c>
      <c r="E25" s="24" t="s">
        <v>62</v>
      </c>
      <c r="F25" s="25">
        <v>1990</v>
      </c>
      <c r="G25" s="26" t="str">
        <f>VLOOKUP(F25,'RN HZM'!$A$1:$B$110,2,0)</f>
        <v>MA</v>
      </c>
      <c r="H25" s="26" t="str">
        <f>VLOOKUP(F25,'RN ZBPM'!$A$1:$B$108,2,0)</f>
        <v>MA</v>
      </c>
      <c r="I25" s="27">
        <v>0.031469907407407405</v>
      </c>
      <c r="J25" s="21">
        <v>1</v>
      </c>
      <c r="K25" s="28">
        <f>I25/$I$2</f>
        <v>0.002997134038800705</v>
      </c>
    </row>
    <row r="26" spans="1:11" ht="12.75">
      <c r="A26" s="21">
        <f>ROW(C21)</f>
        <v>21</v>
      </c>
      <c r="B26" s="22">
        <v>107</v>
      </c>
      <c r="C26" s="23" t="s">
        <v>63</v>
      </c>
      <c r="D26" s="24" t="s">
        <v>16</v>
      </c>
      <c r="E26" s="24" t="s">
        <v>17</v>
      </c>
      <c r="F26" s="25">
        <v>1989</v>
      </c>
      <c r="G26" s="26" t="str">
        <f>VLOOKUP(F26,'RN HZM'!$A$1:$B$110,2,0)</f>
        <v>MA</v>
      </c>
      <c r="H26" s="26" t="str">
        <f>VLOOKUP(F26,'RN ZBPM'!$A$1:$B$108,2,0)</f>
        <v>MA</v>
      </c>
      <c r="I26" s="27">
        <v>0.031782407407407405</v>
      </c>
      <c r="J26" s="21">
        <v>1</v>
      </c>
      <c r="K26" s="28">
        <f>I26/$I$2</f>
        <v>0.00302689594356261</v>
      </c>
    </row>
    <row r="27" spans="1:11" ht="12.75">
      <c r="A27" s="21">
        <f>ROW(C22)</f>
        <v>22</v>
      </c>
      <c r="B27" s="22">
        <v>71</v>
      </c>
      <c r="C27" s="23" t="s">
        <v>64</v>
      </c>
      <c r="D27" s="24" t="s">
        <v>65</v>
      </c>
      <c r="E27" s="24" t="s">
        <v>66</v>
      </c>
      <c r="F27" s="25">
        <v>1977</v>
      </c>
      <c r="G27" s="26" t="str">
        <f>VLOOKUP(F27,'RN HZM'!$A$1:$B$110,2,0)</f>
        <v>MA</v>
      </c>
      <c r="H27" s="26" t="str">
        <f>VLOOKUP(F27,'RN ZBPM'!$A$1:$B$108,2,0)</f>
        <v>MA</v>
      </c>
      <c r="I27" s="27">
        <v>0.03181712962962963</v>
      </c>
      <c r="J27" s="21">
        <v>1</v>
      </c>
      <c r="K27" s="28">
        <f>I27/$I$2</f>
        <v>0.0030302028218694888</v>
      </c>
    </row>
    <row r="28" spans="1:11" ht="12.75">
      <c r="A28" s="21">
        <f>ROW(C23)</f>
        <v>23</v>
      </c>
      <c r="B28" s="22">
        <v>91</v>
      </c>
      <c r="C28" s="23" t="s">
        <v>22</v>
      </c>
      <c r="D28" s="24" t="s">
        <v>44</v>
      </c>
      <c r="E28" s="24" t="s">
        <v>67</v>
      </c>
      <c r="F28" s="25">
        <v>1973</v>
      </c>
      <c r="G28" s="26" t="str">
        <f>VLOOKUP(F28,'RN HZM'!$A$1:$B$110,2,0)</f>
        <v>MA</v>
      </c>
      <c r="H28" s="26" t="str">
        <f>VLOOKUP(F28,'RN ZBPM'!$A$1:$B$108,2,0)</f>
        <v>MA</v>
      </c>
      <c r="I28" s="27">
        <v>0.031921296296296295</v>
      </c>
      <c r="J28" s="21">
        <v>1</v>
      </c>
      <c r="K28" s="28">
        <f>I28/$I$2</f>
        <v>0.003040123456790123</v>
      </c>
    </row>
    <row r="29" spans="1:11" ht="12.75">
      <c r="A29" s="21">
        <f>ROW(C24)</f>
        <v>24</v>
      </c>
      <c r="B29" s="22">
        <v>68</v>
      </c>
      <c r="C29" s="23" t="s">
        <v>68</v>
      </c>
      <c r="D29" s="24" t="s">
        <v>69</v>
      </c>
      <c r="E29" s="24" t="s">
        <v>17</v>
      </c>
      <c r="F29" s="25">
        <v>1981</v>
      </c>
      <c r="G29" s="26" t="str">
        <f>VLOOKUP(F29,'RN HZM'!$A$1:$B$110,2,0)</f>
        <v>MA</v>
      </c>
      <c r="H29" s="26" t="str">
        <f>VLOOKUP(F29,'RN ZBPM'!$A$1:$B$108,2,0)</f>
        <v>MA</v>
      </c>
      <c r="I29" s="27">
        <v>0.03239583333333333</v>
      </c>
      <c r="J29" s="21">
        <v>1</v>
      </c>
      <c r="K29" s="28">
        <f>I29/$I$2</f>
        <v>0.00308531746031746</v>
      </c>
    </row>
    <row r="30" spans="1:11" ht="12.75">
      <c r="A30" s="21">
        <f>ROW(C25)</f>
        <v>25</v>
      </c>
      <c r="B30" s="22">
        <v>79</v>
      </c>
      <c r="C30" s="23" t="s">
        <v>70</v>
      </c>
      <c r="D30" s="24" t="s">
        <v>24</v>
      </c>
      <c r="E30" s="24" t="s">
        <v>20</v>
      </c>
      <c r="F30" s="25">
        <v>1987</v>
      </c>
      <c r="G30" s="26" t="str">
        <f>VLOOKUP(F30,'RN HZM'!$A$1:$B$110,2,0)</f>
        <v>MA</v>
      </c>
      <c r="H30" s="26" t="str">
        <f>VLOOKUP(F30,'RN ZBPM'!$A$1:$B$108,2,0)</f>
        <v>MA</v>
      </c>
      <c r="I30" s="27">
        <v>0.033541666666666664</v>
      </c>
      <c r="J30" s="21">
        <v>1</v>
      </c>
      <c r="K30" s="28">
        <f>I30/$I$2</f>
        <v>0.003194444444444444</v>
      </c>
    </row>
    <row r="31" spans="1:11" ht="12.75">
      <c r="A31" s="21">
        <f>ROW(C26)</f>
        <v>26</v>
      </c>
      <c r="B31" s="22">
        <v>45</v>
      </c>
      <c r="C31" s="23" t="s">
        <v>71</v>
      </c>
      <c r="D31" s="24" t="s">
        <v>53</v>
      </c>
      <c r="E31" s="24" t="s">
        <v>72</v>
      </c>
      <c r="F31" s="25">
        <v>1973</v>
      </c>
      <c r="G31" s="26" t="str">
        <f>VLOOKUP(F31,'RN HZM'!$A$1:$B$110,2,0)</f>
        <v>MA</v>
      </c>
      <c r="H31" s="26" t="str">
        <f>VLOOKUP(F31,'RN ZBPM'!$A$1:$B$108,2,0)</f>
        <v>MA</v>
      </c>
      <c r="I31" s="27">
        <v>0.0340162037037037</v>
      </c>
      <c r="J31" s="21">
        <v>1</v>
      </c>
      <c r="K31" s="28">
        <f>I31/$I$2</f>
        <v>0.003239638447971781</v>
      </c>
    </row>
    <row r="32" spans="1:11" ht="12.75">
      <c r="A32" s="21">
        <f>ROW(C27)</f>
        <v>27</v>
      </c>
      <c r="B32" s="22">
        <v>109</v>
      </c>
      <c r="C32" s="23" t="s">
        <v>73</v>
      </c>
      <c r="D32" s="24" t="s">
        <v>24</v>
      </c>
      <c r="E32" s="24" t="s">
        <v>74</v>
      </c>
      <c r="F32" s="25">
        <v>1986</v>
      </c>
      <c r="G32" s="26" t="str">
        <f>VLOOKUP(F32,'RN HZM'!$A$1:$B$110,2,0)</f>
        <v>MA</v>
      </c>
      <c r="H32" s="26" t="str">
        <f>VLOOKUP(F32,'RN ZBPM'!$A$1:$B$108,2,0)</f>
        <v>MA</v>
      </c>
      <c r="I32" s="27">
        <v>0.03431712962962963</v>
      </c>
      <c r="J32" s="21">
        <v>1</v>
      </c>
      <c r="K32" s="28">
        <f>I32/$I$2</f>
        <v>0.0032682980599647265</v>
      </c>
    </row>
    <row r="33" spans="1:11" ht="12.75">
      <c r="A33" s="21">
        <f>ROW(C28)</f>
        <v>28</v>
      </c>
      <c r="B33" s="22">
        <v>18</v>
      </c>
      <c r="C33" s="23" t="s">
        <v>75</v>
      </c>
      <c r="D33" s="24" t="s">
        <v>41</v>
      </c>
      <c r="E33" s="24" t="s">
        <v>76</v>
      </c>
      <c r="F33" s="25">
        <v>1983</v>
      </c>
      <c r="G33" s="26" t="str">
        <f>VLOOKUP(F33,'RN HZM'!$A$1:$B$110,2,0)</f>
        <v>MA</v>
      </c>
      <c r="H33" s="26" t="str">
        <f>VLOOKUP(F33,'RN ZBPM'!$A$1:$B$108,2,0)</f>
        <v>MA</v>
      </c>
      <c r="I33" s="27">
        <v>0.034409722222222223</v>
      </c>
      <c r="J33" s="21">
        <v>1</v>
      </c>
      <c r="K33" s="28">
        <f>I33/$I$2</f>
        <v>0.0032771164021164023</v>
      </c>
    </row>
    <row r="34" spans="1:11" ht="12.75">
      <c r="A34" s="21">
        <f>ROW(C29)</f>
        <v>29</v>
      </c>
      <c r="B34" s="22">
        <v>105</v>
      </c>
      <c r="C34" s="23" t="s">
        <v>77</v>
      </c>
      <c r="D34" s="24" t="s">
        <v>52</v>
      </c>
      <c r="E34" s="24" t="s">
        <v>78</v>
      </c>
      <c r="F34" s="25">
        <v>1976</v>
      </c>
      <c r="G34" s="26" t="str">
        <f>VLOOKUP(F34,'RN HZM'!$A$1:$B$110,2,0)</f>
        <v>MA</v>
      </c>
      <c r="H34" s="26" t="str">
        <f>VLOOKUP(F34,'RN ZBPM'!$A$1:$B$108,2,0)</f>
        <v>MA</v>
      </c>
      <c r="I34" s="27">
        <v>0.03471064814814815</v>
      </c>
      <c r="J34" s="21">
        <v>1</v>
      </c>
      <c r="K34" s="28">
        <f>I34/$I$2</f>
        <v>0.0033057760141093477</v>
      </c>
    </row>
    <row r="35" spans="1:11" ht="12.75">
      <c r="A35" s="21">
        <f>ROW(C30)</f>
        <v>30</v>
      </c>
      <c r="B35" s="22">
        <v>82</v>
      </c>
      <c r="C35" s="23" t="s">
        <v>79</v>
      </c>
      <c r="D35" s="24" t="s">
        <v>69</v>
      </c>
      <c r="E35" s="24" t="s">
        <v>17</v>
      </c>
      <c r="F35" s="25">
        <v>1977</v>
      </c>
      <c r="G35" s="26" t="str">
        <f>VLOOKUP(F35,'RN HZM'!$A$1:$B$110,2,0)</f>
        <v>MA</v>
      </c>
      <c r="H35" s="26" t="str">
        <f>VLOOKUP(F35,'RN ZBPM'!$A$1:$B$108,2,0)</f>
        <v>MA</v>
      </c>
      <c r="I35" s="27">
        <v>0.0349537037037037</v>
      </c>
      <c r="J35" s="21">
        <v>1</v>
      </c>
      <c r="K35" s="28">
        <f>I35/$I$2</f>
        <v>0.0033289241622574952</v>
      </c>
    </row>
    <row r="36" spans="1:11" ht="12.75">
      <c r="A36" s="21">
        <f>ROW(C31)</f>
        <v>31</v>
      </c>
      <c r="B36" s="22">
        <v>52</v>
      </c>
      <c r="C36" s="23" t="s">
        <v>80</v>
      </c>
      <c r="D36" s="24" t="s">
        <v>81</v>
      </c>
      <c r="E36" s="24" t="s">
        <v>82</v>
      </c>
      <c r="F36" s="25">
        <v>1976</v>
      </c>
      <c r="G36" s="26" t="str">
        <f>VLOOKUP(F36,'RN HZM'!$A$1:$B$110,2,0)</f>
        <v>MA</v>
      </c>
      <c r="H36" s="26" t="str">
        <f>VLOOKUP(F36,'RN ZBPM'!$A$1:$B$108,2,0)</f>
        <v>MA</v>
      </c>
      <c r="I36" s="27">
        <v>0.0353587962962963</v>
      </c>
      <c r="J36" s="21">
        <v>1</v>
      </c>
      <c r="K36" s="28">
        <f>I36/$I$2</f>
        <v>0.003367504409171076</v>
      </c>
    </row>
    <row r="37" spans="1:11" ht="12.75">
      <c r="A37" s="21">
        <f>ROW(C32)</f>
        <v>32</v>
      </c>
      <c r="B37" s="22">
        <v>96</v>
      </c>
      <c r="C37" s="23" t="s">
        <v>83</v>
      </c>
      <c r="D37" s="24" t="s">
        <v>84</v>
      </c>
      <c r="E37" s="24" t="s">
        <v>78</v>
      </c>
      <c r="F37" s="25">
        <v>1978</v>
      </c>
      <c r="G37" s="26" t="str">
        <f>VLOOKUP(F37,'RN HZM'!$A$1:$B$110,2,0)</f>
        <v>MA</v>
      </c>
      <c r="H37" s="26" t="str">
        <f>VLOOKUP(F37,'RN ZBPM'!$A$1:$B$108,2,0)</f>
        <v>MA</v>
      </c>
      <c r="I37" s="27">
        <v>0.03584490740740741</v>
      </c>
      <c r="J37" s="21">
        <v>1</v>
      </c>
      <c r="K37" s="28">
        <f>I37/$I$2</f>
        <v>0.0034138007054673723</v>
      </c>
    </row>
    <row r="38" spans="1:11" ht="12.75">
      <c r="A38" s="21">
        <f>ROW(C33)</f>
        <v>33</v>
      </c>
      <c r="B38" s="22">
        <v>75</v>
      </c>
      <c r="C38" s="23" t="s">
        <v>85</v>
      </c>
      <c r="D38" s="24" t="s">
        <v>86</v>
      </c>
      <c r="E38" s="24" t="s">
        <v>17</v>
      </c>
      <c r="F38" s="25">
        <v>1974</v>
      </c>
      <c r="G38" s="26" t="str">
        <f>VLOOKUP(F38,'RN HZM'!$A$1:$B$110,2,0)</f>
        <v>MA</v>
      </c>
      <c r="H38" s="26" t="str">
        <f>VLOOKUP(F38,'RN ZBPM'!$A$1:$B$108,2,0)</f>
        <v>MA</v>
      </c>
      <c r="I38" s="27">
        <v>0.036284722222222225</v>
      </c>
      <c r="J38" s="21">
        <v>1</v>
      </c>
      <c r="K38" s="28">
        <f>I38/$I$2</f>
        <v>0.003455687830687831</v>
      </c>
    </row>
    <row r="39" spans="1:11" ht="12.75">
      <c r="A39" s="21">
        <f>ROW(C34)</f>
        <v>34</v>
      </c>
      <c r="B39" s="22">
        <v>53</v>
      </c>
      <c r="C39" s="23" t="s">
        <v>87</v>
      </c>
      <c r="D39" s="24" t="s">
        <v>44</v>
      </c>
      <c r="E39" s="24" t="s">
        <v>88</v>
      </c>
      <c r="F39" s="25">
        <v>1973</v>
      </c>
      <c r="G39" s="26" t="str">
        <f>VLOOKUP(F39,'RN HZM'!$A$1:$B$110,2,0)</f>
        <v>MA</v>
      </c>
      <c r="H39" s="26" t="str">
        <f>VLOOKUP(F39,'RN ZBPM'!$A$1:$B$108,2,0)</f>
        <v>MA</v>
      </c>
      <c r="I39" s="27">
        <v>0.03643518518518519</v>
      </c>
      <c r="J39" s="21">
        <v>1</v>
      </c>
      <c r="K39" s="28">
        <f>I39/$I$2</f>
        <v>0.0034700176366843035</v>
      </c>
    </row>
    <row r="40" spans="1:11" ht="12.75">
      <c r="A40" s="21">
        <f>ROW(C35)</f>
        <v>35</v>
      </c>
      <c r="B40" s="22">
        <v>102</v>
      </c>
      <c r="C40" s="23" t="s">
        <v>89</v>
      </c>
      <c r="D40" s="24" t="s">
        <v>90</v>
      </c>
      <c r="E40" s="24" t="s">
        <v>17</v>
      </c>
      <c r="F40" s="25">
        <v>1990</v>
      </c>
      <c r="G40" s="26" t="str">
        <f>VLOOKUP(F40,'RN HZM'!$A$1:$B$110,2,0)</f>
        <v>MA</v>
      </c>
      <c r="H40" s="26" t="str">
        <f>VLOOKUP(F40,'RN ZBPM'!$A$1:$B$108,2,0)</f>
        <v>MA</v>
      </c>
      <c r="I40" s="27">
        <v>0.03652777777777778</v>
      </c>
      <c r="J40" s="21">
        <v>1</v>
      </c>
      <c r="K40" s="28">
        <f>I40/$I$2</f>
        <v>0.003478835978835979</v>
      </c>
    </row>
    <row r="41" spans="1:11" ht="12.75">
      <c r="A41" s="21">
        <f>ROW(C36)</f>
        <v>36</v>
      </c>
      <c r="B41" s="22">
        <v>58</v>
      </c>
      <c r="C41" s="23" t="s">
        <v>91</v>
      </c>
      <c r="D41" s="24" t="s">
        <v>92</v>
      </c>
      <c r="E41" s="24" t="s">
        <v>93</v>
      </c>
      <c r="F41" s="25">
        <v>1991</v>
      </c>
      <c r="G41" s="26" t="str">
        <f>VLOOKUP(F41,'RN HZM'!$A$1:$B$110,2,0)</f>
        <v>MA</v>
      </c>
      <c r="H41" s="26" t="str">
        <f>VLOOKUP(F41,'RN ZBPM'!$A$1:$B$108,2,0)</f>
        <v>MA</v>
      </c>
      <c r="I41" s="27">
        <v>0.036689814814814814</v>
      </c>
      <c r="J41" s="21">
        <v>1</v>
      </c>
      <c r="K41" s="28">
        <f>I41/$I$2</f>
        <v>0.003494268077601411</v>
      </c>
    </row>
    <row r="42" spans="1:11" ht="12.75">
      <c r="A42" s="21">
        <f>ROW(C37)</f>
        <v>37</v>
      </c>
      <c r="B42" s="22">
        <v>57</v>
      </c>
      <c r="C42" s="23" t="s">
        <v>94</v>
      </c>
      <c r="D42" s="24" t="s">
        <v>95</v>
      </c>
      <c r="E42" s="24" t="s">
        <v>96</v>
      </c>
      <c r="F42" s="25">
        <v>1975</v>
      </c>
      <c r="G42" s="26" t="str">
        <f>VLOOKUP(F42,'RN HZM'!$A$1:$B$110,2,0)</f>
        <v>MA</v>
      </c>
      <c r="H42" s="26" t="str">
        <f>VLOOKUP(F42,'RN ZBPM'!$A$1:$B$108,2,0)</f>
        <v>MA</v>
      </c>
      <c r="I42" s="27">
        <v>0.037141203703703704</v>
      </c>
      <c r="J42" s="21">
        <v>1</v>
      </c>
      <c r="K42" s="28">
        <f>I42/$I$2</f>
        <v>0.003537257495590829</v>
      </c>
    </row>
    <row r="43" spans="1:11" ht="12.75">
      <c r="A43" s="21">
        <f>ROW(C38)</f>
        <v>38</v>
      </c>
      <c r="B43" s="22">
        <v>66</v>
      </c>
      <c r="C43" s="23" t="s">
        <v>97</v>
      </c>
      <c r="D43" s="24" t="s">
        <v>50</v>
      </c>
      <c r="E43" s="24"/>
      <c r="F43" s="25">
        <v>1979</v>
      </c>
      <c r="G43" s="26" t="str">
        <f>VLOOKUP(F43,'RN HZM'!$A$1:$B$110,2,0)</f>
        <v>MA</v>
      </c>
      <c r="H43" s="26" t="str">
        <f>VLOOKUP(F43,'RN ZBPM'!$A$1:$B$108,2,0)</f>
        <v>MA</v>
      </c>
      <c r="I43" s="27">
        <v>0.03815972222222222</v>
      </c>
      <c r="J43" s="21">
        <v>1</v>
      </c>
      <c r="K43" s="28">
        <f>I43/$I$2</f>
        <v>0.003634259259259259</v>
      </c>
    </row>
    <row r="44" spans="1:11" ht="12.75">
      <c r="A44" s="21">
        <f>ROW(C39)</f>
        <v>39</v>
      </c>
      <c r="B44" s="22">
        <v>88</v>
      </c>
      <c r="C44" s="23" t="s">
        <v>98</v>
      </c>
      <c r="D44" s="24" t="s">
        <v>41</v>
      </c>
      <c r="E44" s="24" t="s">
        <v>99</v>
      </c>
      <c r="F44" s="25">
        <v>1987</v>
      </c>
      <c r="G44" s="26" t="str">
        <f>VLOOKUP(F44,'RN HZM'!$A$1:$B$110,2,0)</f>
        <v>MA</v>
      </c>
      <c r="H44" s="26" t="str">
        <f>VLOOKUP(F44,'RN ZBPM'!$A$1:$B$108,2,0)</f>
        <v>MA</v>
      </c>
      <c r="I44" s="27">
        <v>0.03831018518518518</v>
      </c>
      <c r="J44" s="21">
        <v>1</v>
      </c>
      <c r="K44" s="28">
        <f>I44/$I$2</f>
        <v>0.0036485890652557316</v>
      </c>
    </row>
    <row r="45" spans="1:11" ht="12.75">
      <c r="A45" s="21">
        <f>ROW(C40)</f>
        <v>40</v>
      </c>
      <c r="B45" s="22">
        <v>47</v>
      </c>
      <c r="C45" s="23" t="s">
        <v>100</v>
      </c>
      <c r="D45" s="24" t="s">
        <v>101</v>
      </c>
      <c r="E45" s="24" t="s">
        <v>102</v>
      </c>
      <c r="F45" s="25">
        <v>1974</v>
      </c>
      <c r="G45" s="26" t="str">
        <f>VLOOKUP(F45,'RN HZM'!$A$1:$B$110,2,0)</f>
        <v>MA</v>
      </c>
      <c r="H45" s="26" t="str">
        <f>VLOOKUP(F45,'RN ZBPM'!$A$1:$B$108,2,0)</f>
        <v>MA</v>
      </c>
      <c r="I45" s="27">
        <v>0.038530092592592595</v>
      </c>
      <c r="J45" s="21">
        <v>1</v>
      </c>
      <c r="K45" s="28">
        <f>I45/$I$2</f>
        <v>0.0036695326278659616</v>
      </c>
    </row>
    <row r="46" spans="1:11" ht="12.75">
      <c r="A46" s="21">
        <f>ROW(C41)</f>
        <v>41</v>
      </c>
      <c r="B46" s="22">
        <v>11</v>
      </c>
      <c r="C46" s="23" t="s">
        <v>103</v>
      </c>
      <c r="D46" s="24" t="s">
        <v>19</v>
      </c>
      <c r="E46" s="24" t="s">
        <v>72</v>
      </c>
      <c r="F46" s="25">
        <v>1986</v>
      </c>
      <c r="G46" s="26" t="str">
        <f>VLOOKUP(F46,'RN HZM'!$A$1:$B$110,2,0)</f>
        <v>MA</v>
      </c>
      <c r="H46" s="26" t="str">
        <f>VLOOKUP(F46,'RN ZBPM'!$A$1:$B$108,2,0)</f>
        <v>MA</v>
      </c>
      <c r="I46" s="27">
        <v>0.03891203703703704</v>
      </c>
      <c r="J46" s="21">
        <v>1</v>
      </c>
      <c r="K46" s="28">
        <f>I46/$I$2</f>
        <v>0.0037059082892416224</v>
      </c>
    </row>
    <row r="47" spans="1:11" ht="12.75">
      <c r="A47" s="21">
        <f>ROW(C42)</f>
        <v>42</v>
      </c>
      <c r="B47" s="22">
        <v>94</v>
      </c>
      <c r="C47" s="23" t="s">
        <v>104</v>
      </c>
      <c r="D47" s="24" t="s">
        <v>16</v>
      </c>
      <c r="E47" s="24" t="s">
        <v>17</v>
      </c>
      <c r="F47" s="25">
        <v>1983</v>
      </c>
      <c r="G47" s="26" t="str">
        <f>VLOOKUP(F47,'RN HZM'!$A$1:$B$110,2,0)</f>
        <v>MA</v>
      </c>
      <c r="H47" s="26" t="str">
        <f>VLOOKUP(F47,'RN ZBPM'!$A$1:$B$108,2,0)</f>
        <v>MA</v>
      </c>
      <c r="I47" s="27">
        <v>0.03954861111111111</v>
      </c>
      <c r="J47" s="21">
        <v>1</v>
      </c>
      <c r="K47" s="28">
        <f>I47/$I$2</f>
        <v>0.0037665343915343915</v>
      </c>
    </row>
    <row r="48" spans="1:11" ht="12.75">
      <c r="A48" s="21">
        <f>ROW(C43)</f>
        <v>43</v>
      </c>
      <c r="B48" s="22">
        <v>24</v>
      </c>
      <c r="C48" s="23" t="s">
        <v>105</v>
      </c>
      <c r="D48" s="24" t="s">
        <v>106</v>
      </c>
      <c r="E48" s="24" t="s">
        <v>17</v>
      </c>
      <c r="F48" s="25">
        <v>1976</v>
      </c>
      <c r="G48" s="26" t="str">
        <f>VLOOKUP(F48,'RN HZM'!$A$1:$B$110,2,0)</f>
        <v>MA</v>
      </c>
      <c r="H48" s="26" t="str">
        <f>VLOOKUP(F48,'RN ZBPM'!$A$1:$B$108,2,0)</f>
        <v>MA</v>
      </c>
      <c r="I48" s="27">
        <v>0.04075231481481482</v>
      </c>
      <c r="J48" s="21">
        <v>1</v>
      </c>
      <c r="K48" s="28">
        <f>I48/$I$2</f>
        <v>0.003881172839506173</v>
      </c>
    </row>
    <row r="49" spans="1:11" ht="12.75">
      <c r="A49" s="21">
        <f>ROW(C44)</f>
        <v>44</v>
      </c>
      <c r="B49" s="22">
        <v>93</v>
      </c>
      <c r="C49" s="23" t="s">
        <v>107</v>
      </c>
      <c r="D49" s="24" t="s">
        <v>108</v>
      </c>
      <c r="E49" s="24" t="s">
        <v>17</v>
      </c>
      <c r="F49" s="25">
        <v>1974</v>
      </c>
      <c r="G49" s="26" t="str">
        <f>VLOOKUP(F49,'RN HZM'!$A$1:$B$110,2,0)</f>
        <v>MA</v>
      </c>
      <c r="H49" s="26" t="str">
        <f>VLOOKUP(F49,'RN ZBPM'!$A$1:$B$108,2,0)</f>
        <v>MA</v>
      </c>
      <c r="I49" s="27">
        <v>0.04128472222222222</v>
      </c>
      <c r="J49" s="21">
        <v>1</v>
      </c>
      <c r="K49" s="28">
        <f>I49/$I$2</f>
        <v>0.003931878306878307</v>
      </c>
    </row>
    <row r="50" spans="1:11" ht="12.75">
      <c r="A50" s="21">
        <f>ROW(C45)</f>
        <v>45</v>
      </c>
      <c r="B50" s="22">
        <v>10</v>
      </c>
      <c r="C50" s="23" t="s">
        <v>109</v>
      </c>
      <c r="D50" s="24" t="s">
        <v>110</v>
      </c>
      <c r="E50" s="24" t="s">
        <v>111</v>
      </c>
      <c r="F50" s="25">
        <v>1987</v>
      </c>
      <c r="G50" s="26" t="str">
        <f>VLOOKUP(F50,'RN HZM'!$A$1:$B$110,2,0)</f>
        <v>MA</v>
      </c>
      <c r="H50" s="26" t="str">
        <f>VLOOKUP(F50,'RN ZBPM'!$A$1:$B$108,2,0)</f>
        <v>MA</v>
      </c>
      <c r="I50" s="27">
        <v>0.041527777777777775</v>
      </c>
      <c r="J50" s="21">
        <v>1</v>
      </c>
      <c r="K50" s="28">
        <f>I50/$I$2</f>
        <v>0.003955026455026454</v>
      </c>
    </row>
    <row r="51" spans="1:11" ht="12.75">
      <c r="A51" s="21">
        <f>ROW(C46)</f>
        <v>46</v>
      </c>
      <c r="B51" s="22">
        <v>113</v>
      </c>
      <c r="C51" s="23" t="s">
        <v>112</v>
      </c>
      <c r="D51" s="24" t="s">
        <v>113</v>
      </c>
      <c r="E51" s="24" t="s">
        <v>114</v>
      </c>
      <c r="F51" s="25">
        <v>1990</v>
      </c>
      <c r="G51" s="26" t="str">
        <f>VLOOKUP(F51,'RN HZM'!$A$1:$B$110,2,0)</f>
        <v>MA</v>
      </c>
      <c r="H51" s="26" t="str">
        <f>VLOOKUP(F51,'RN ZBPM'!$A$1:$B$108,2,0)</f>
        <v>MA</v>
      </c>
      <c r="I51" s="27">
        <v>0.04262731481481481</v>
      </c>
      <c r="J51" s="21">
        <v>1</v>
      </c>
      <c r="K51" s="28">
        <f>I51/$I$2</f>
        <v>0.0040597442680776015</v>
      </c>
    </row>
    <row r="52" spans="1:11" ht="12.75">
      <c r="A52" s="21">
        <f>ROW(C47)</f>
        <v>47</v>
      </c>
      <c r="B52" s="22">
        <v>110</v>
      </c>
      <c r="C52" s="23" t="s">
        <v>115</v>
      </c>
      <c r="D52" s="24" t="s">
        <v>69</v>
      </c>
      <c r="E52" s="24" t="s">
        <v>17</v>
      </c>
      <c r="F52" s="25">
        <v>1979</v>
      </c>
      <c r="G52" s="26" t="str">
        <f>VLOOKUP(F52,'RN HZM'!$A$1:$B$110,2,0)</f>
        <v>MA</v>
      </c>
      <c r="H52" s="26" t="str">
        <f>VLOOKUP(F52,'RN ZBPM'!$A$1:$B$108,2,0)</f>
        <v>MA</v>
      </c>
      <c r="I52" s="27">
        <v>0.04269675925925926</v>
      </c>
      <c r="J52" s="21">
        <v>1</v>
      </c>
      <c r="K52" s="28">
        <f>I52/$I$2</f>
        <v>0.004066358024691358</v>
      </c>
    </row>
    <row r="53" spans="1:11" ht="12.75">
      <c r="A53" s="21">
        <f>ROW(C48)</f>
        <v>48</v>
      </c>
      <c r="B53" s="22">
        <v>31</v>
      </c>
      <c r="C53" s="23" t="s">
        <v>116</v>
      </c>
      <c r="D53" s="24" t="s">
        <v>117</v>
      </c>
      <c r="E53" s="24" t="s">
        <v>118</v>
      </c>
      <c r="F53" s="25">
        <v>1980</v>
      </c>
      <c r="G53" s="26" t="str">
        <f>VLOOKUP(F53,'RN HZM'!$A$1:$B$110,2,0)</f>
        <v>MA</v>
      </c>
      <c r="H53" s="26" t="str">
        <f>VLOOKUP(F53,'RN ZBPM'!$A$1:$B$108,2,0)</f>
        <v>MA</v>
      </c>
      <c r="I53" s="27">
        <v>0.04325231481481481</v>
      </c>
      <c r="J53" s="21">
        <v>1</v>
      </c>
      <c r="K53" s="28">
        <f>I53/$I$2</f>
        <v>0.004119268077601411</v>
      </c>
    </row>
    <row r="54" spans="1:11" ht="12.75">
      <c r="A54" s="21">
        <f>ROW(C49)</f>
        <v>49</v>
      </c>
      <c r="B54" s="22">
        <v>99</v>
      </c>
      <c r="C54" s="23" t="s">
        <v>119</v>
      </c>
      <c r="D54" s="24" t="s">
        <v>120</v>
      </c>
      <c r="E54" s="24" t="s">
        <v>121</v>
      </c>
      <c r="F54" s="25">
        <v>1986</v>
      </c>
      <c r="G54" s="26" t="str">
        <f>VLOOKUP(F54,'RN HZM'!$A$1:$B$110,2,0)</f>
        <v>MA</v>
      </c>
      <c r="H54" s="26" t="str">
        <f>VLOOKUP(F54,'RN ZBPM'!$A$1:$B$108,2,0)</f>
        <v>MA</v>
      </c>
      <c r="I54" s="27">
        <v>0.04342592592592592</v>
      </c>
      <c r="J54" s="21">
        <v>1</v>
      </c>
      <c r="K54" s="28">
        <f>I54/$I$2</f>
        <v>0.004135802469135802</v>
      </c>
    </row>
    <row r="55" spans="1:11" ht="12.75">
      <c r="A55" s="16"/>
      <c r="B55" s="17"/>
      <c r="C55" s="18" t="str">
        <f>'Kat.'!A3</f>
        <v>B – Muži 40 – 49:</v>
      </c>
      <c r="D55" s="18" t="str">
        <f>'Kat.'!B3</f>
        <v>(RN 1972 – 1963)</v>
      </c>
      <c r="E55" s="18" t="str">
        <f>'Kat.'!C3</f>
        <v>MB</v>
      </c>
      <c r="F55" s="17"/>
      <c r="G55" s="17"/>
      <c r="H55" s="17"/>
      <c r="I55" s="19"/>
      <c r="J55" s="17"/>
      <c r="K55" s="20"/>
    </row>
    <row r="56" spans="1:11" ht="12.75">
      <c r="A56" s="21">
        <f>ROW(C1)</f>
        <v>1</v>
      </c>
      <c r="B56" s="22">
        <v>77</v>
      </c>
      <c r="C56" s="23" t="s">
        <v>122</v>
      </c>
      <c r="D56" s="24" t="s">
        <v>52</v>
      </c>
      <c r="E56" s="24" t="s">
        <v>123</v>
      </c>
      <c r="F56" s="25">
        <v>1972</v>
      </c>
      <c r="G56" s="29" t="str">
        <f>VLOOKUP(F56,'RN HZM'!$A$1:$B$122,2,0)</f>
        <v>MB</v>
      </c>
      <c r="H56" s="26" t="str">
        <f>VLOOKUP(F56,'RN ZBPM'!$A$1:$B$108,2,0)</f>
        <v>MB</v>
      </c>
      <c r="I56" s="30">
        <v>0.02741898148148148</v>
      </c>
      <c r="J56" s="21">
        <v>30</v>
      </c>
      <c r="K56" s="28">
        <f>I56/$I$2</f>
        <v>0.002611331569664903</v>
      </c>
    </row>
    <row r="57" spans="1:11" ht="12.75">
      <c r="A57" s="21">
        <f>ROW(C2)</f>
        <v>2</v>
      </c>
      <c r="B57" s="22">
        <v>36</v>
      </c>
      <c r="C57" s="23" t="s">
        <v>124</v>
      </c>
      <c r="D57" s="24" t="s">
        <v>125</v>
      </c>
      <c r="E57" s="24" t="s">
        <v>126</v>
      </c>
      <c r="F57" s="31">
        <v>1971</v>
      </c>
      <c r="G57" s="29" t="str">
        <f>VLOOKUP(F57,'RN HZM'!$A$1:$B$122,2,0)</f>
        <v>MB</v>
      </c>
      <c r="H57" s="26" t="str">
        <f>VLOOKUP(F57,'RN ZBPM'!$A$1:$B$108,2,0)</f>
        <v>MB</v>
      </c>
      <c r="I57" s="30">
        <v>0.02746527777777778</v>
      </c>
      <c r="J57" s="21">
        <v>25</v>
      </c>
      <c r="K57" s="28">
        <f>I57/$I$2</f>
        <v>0.002615740740740741</v>
      </c>
    </row>
    <row r="58" spans="1:11" ht="12.75">
      <c r="A58" s="21">
        <f>ROW(C3)</f>
        <v>3</v>
      </c>
      <c r="B58" s="22">
        <v>104</v>
      </c>
      <c r="C58" s="23" t="s">
        <v>22</v>
      </c>
      <c r="D58" s="24" t="s">
        <v>41</v>
      </c>
      <c r="E58" s="24" t="s">
        <v>17</v>
      </c>
      <c r="F58" s="25">
        <v>1971</v>
      </c>
      <c r="G58" s="29" t="str">
        <f>VLOOKUP(F58,'RN HZM'!$A$1:$B$122,2,0)</f>
        <v>MB</v>
      </c>
      <c r="H58" s="26" t="str">
        <f>VLOOKUP(F58,'RN ZBPM'!$A$1:$B$108,2,0)</f>
        <v>MB</v>
      </c>
      <c r="I58" s="30">
        <v>0.030462962962962963</v>
      </c>
      <c r="J58" s="21">
        <v>21</v>
      </c>
      <c r="K58" s="28">
        <f>I58/$I$2</f>
        <v>0.0029012345679012346</v>
      </c>
    </row>
    <row r="59" spans="1:11" ht="12.75">
      <c r="A59" s="21">
        <f>ROW(C4)</f>
        <v>4</v>
      </c>
      <c r="B59" s="32">
        <v>19</v>
      </c>
      <c r="C59" s="33" t="s">
        <v>127</v>
      </c>
      <c r="D59" s="34" t="s">
        <v>128</v>
      </c>
      <c r="E59" s="34" t="s">
        <v>129</v>
      </c>
      <c r="F59" s="35">
        <v>1972</v>
      </c>
      <c r="G59" s="26" t="str">
        <f>VLOOKUP(F59,'RN HZM'!$A$1:$B$122,2,0)</f>
        <v>MB</v>
      </c>
      <c r="H59" s="26" t="str">
        <f>VLOOKUP(F59,'RN ZBPM'!$A$1:$B$108,2,0)</f>
        <v>MB</v>
      </c>
      <c r="I59" s="30">
        <v>0.03087962962962963</v>
      </c>
      <c r="J59" s="21">
        <v>18</v>
      </c>
      <c r="K59" s="28">
        <f>I59/$I$2</f>
        <v>0.0029409171075837743</v>
      </c>
    </row>
    <row r="60" spans="1:11" ht="12.75">
      <c r="A60" s="21">
        <f>ROW(C5)</f>
        <v>5</v>
      </c>
      <c r="B60" s="22">
        <v>92</v>
      </c>
      <c r="C60" s="23" t="s">
        <v>130</v>
      </c>
      <c r="D60" s="24" t="s">
        <v>52</v>
      </c>
      <c r="E60" s="24" t="s">
        <v>17</v>
      </c>
      <c r="F60" s="25">
        <v>1971</v>
      </c>
      <c r="G60" s="26" t="str">
        <f>VLOOKUP(F60,'RN HZM'!$A$1:$B$122,2,0)</f>
        <v>MB</v>
      </c>
      <c r="H60" s="26" t="str">
        <f>VLOOKUP(F60,'RN ZBPM'!$A$1:$B$108,2,0)</f>
        <v>MB</v>
      </c>
      <c r="I60" s="30">
        <v>0.031261574074074074</v>
      </c>
      <c r="J60" s="21">
        <v>16</v>
      </c>
      <c r="K60" s="28">
        <f>I60/$I$2</f>
        <v>0.0029772927689594355</v>
      </c>
    </row>
    <row r="61" spans="1:11" ht="12.75">
      <c r="A61" s="21">
        <f>ROW(C6)</f>
        <v>6</v>
      </c>
      <c r="B61" s="22">
        <v>74</v>
      </c>
      <c r="C61" s="23" t="s">
        <v>131</v>
      </c>
      <c r="D61" s="24" t="s">
        <v>132</v>
      </c>
      <c r="E61" s="24" t="s">
        <v>133</v>
      </c>
      <c r="F61" s="25">
        <v>1964</v>
      </c>
      <c r="G61" s="26" t="str">
        <f>VLOOKUP(F61,'RN HZM'!$A$1:$B$122,2,0)</f>
        <v>MB</v>
      </c>
      <c r="H61" s="26" t="str">
        <f>VLOOKUP(F61,'RN ZBPM'!$A$1:$B$108,2,0)</f>
        <v>MB</v>
      </c>
      <c r="I61" s="30">
        <v>0.03179398148148148</v>
      </c>
      <c r="J61" s="21">
        <v>15</v>
      </c>
      <c r="K61" s="28">
        <f>I61/$I$2</f>
        <v>0.0030279982363315694</v>
      </c>
    </row>
    <row r="62" spans="1:11" ht="12.75">
      <c r="A62" s="21">
        <f>ROW(C7)</f>
        <v>7</v>
      </c>
      <c r="B62" s="22">
        <v>28</v>
      </c>
      <c r="C62" s="23" t="s">
        <v>134</v>
      </c>
      <c r="D62" s="24" t="s">
        <v>135</v>
      </c>
      <c r="E62" s="24" t="s">
        <v>136</v>
      </c>
      <c r="F62" s="25">
        <v>1969</v>
      </c>
      <c r="G62" s="26" t="str">
        <f>VLOOKUP(F62,'RN HZM'!$A$1:$B$122,2,0)</f>
        <v>MB</v>
      </c>
      <c r="H62" s="26" t="str">
        <f>VLOOKUP(F62,'RN ZBPM'!$A$1:$B$108,2,0)</f>
        <v>MB</v>
      </c>
      <c r="I62" s="30">
        <v>0.03193287037037037</v>
      </c>
      <c r="J62" s="21">
        <v>14</v>
      </c>
      <c r="K62" s="28">
        <f>I62/$I$2</f>
        <v>0.0030412257495590826</v>
      </c>
    </row>
    <row r="63" spans="1:11" ht="12.75">
      <c r="A63" s="21">
        <f>ROW(C8)</f>
        <v>8</v>
      </c>
      <c r="B63" s="32">
        <v>20</v>
      </c>
      <c r="C63" s="33" t="s">
        <v>137</v>
      </c>
      <c r="D63" s="34" t="s">
        <v>138</v>
      </c>
      <c r="E63" s="34" t="s">
        <v>78</v>
      </c>
      <c r="F63" s="35">
        <v>1971</v>
      </c>
      <c r="G63" s="26" t="str">
        <f>VLOOKUP(F63,'RN HZM'!$A$1:$B$122,2,0)</f>
        <v>MB</v>
      </c>
      <c r="H63" s="26" t="str">
        <f>VLOOKUP(F63,'RN ZBPM'!$A$1:$B$108,2,0)</f>
        <v>MB</v>
      </c>
      <c r="I63" s="30">
        <v>0.032337962962962964</v>
      </c>
      <c r="J63" s="21">
        <v>13</v>
      </c>
      <c r="K63" s="28">
        <f>I63/$I$2</f>
        <v>0.003079805996472663</v>
      </c>
    </row>
    <row r="64" spans="1:11" ht="12.75">
      <c r="A64" s="21">
        <f>ROW(C9)</f>
        <v>9</v>
      </c>
      <c r="B64" s="22">
        <v>48</v>
      </c>
      <c r="C64" s="23" t="s">
        <v>139</v>
      </c>
      <c r="D64" s="24" t="s">
        <v>27</v>
      </c>
      <c r="E64" s="24" t="s">
        <v>140</v>
      </c>
      <c r="F64" s="25">
        <v>1968</v>
      </c>
      <c r="G64" s="26" t="str">
        <f>VLOOKUP(F64,'RN HZM'!$A$1:$B$122,2,0)</f>
        <v>MB</v>
      </c>
      <c r="H64" s="26" t="str">
        <f>VLOOKUP(F64,'RN ZBPM'!$A$1:$B$108,2,0)</f>
        <v>MB</v>
      </c>
      <c r="I64" s="30">
        <v>0.032372685185185185</v>
      </c>
      <c r="J64" s="21">
        <v>12</v>
      </c>
      <c r="K64" s="28">
        <f>I64/$I$2</f>
        <v>0.0030831128747795416</v>
      </c>
    </row>
    <row r="65" spans="1:11" ht="12.75">
      <c r="A65" s="21">
        <f>ROW(C10)</f>
        <v>10</v>
      </c>
      <c r="B65" s="22">
        <v>69</v>
      </c>
      <c r="C65" s="23" t="s">
        <v>141</v>
      </c>
      <c r="D65" s="24" t="s">
        <v>142</v>
      </c>
      <c r="E65" s="24" t="s">
        <v>143</v>
      </c>
      <c r="F65" s="25">
        <v>1966</v>
      </c>
      <c r="G65" s="26" t="str">
        <f>VLOOKUP(F65,'RN HZM'!$A$1:$B$122,2,0)</f>
        <v>MB</v>
      </c>
      <c r="H65" s="26" t="str">
        <f>VLOOKUP(F65,'RN ZBPM'!$A$1:$B$108,2,0)</f>
        <v>MB</v>
      </c>
      <c r="I65" s="30">
        <v>0.033622685185185186</v>
      </c>
      <c r="J65" s="21">
        <v>11</v>
      </c>
      <c r="K65" s="28">
        <f>I65/$I$2</f>
        <v>0.0032021604938271605</v>
      </c>
    </row>
    <row r="66" spans="1:11" ht="12.75">
      <c r="A66" s="21">
        <f>ROW(C11)</f>
        <v>11</v>
      </c>
      <c r="B66" s="32">
        <v>38</v>
      </c>
      <c r="C66" s="33" t="s">
        <v>144</v>
      </c>
      <c r="D66" s="34" t="s">
        <v>117</v>
      </c>
      <c r="E66" s="34" t="s">
        <v>145</v>
      </c>
      <c r="F66" s="35">
        <v>1969</v>
      </c>
      <c r="G66" s="26" t="str">
        <f>VLOOKUP(F66,'RN HZM'!$A$1:$B$122,2,0)</f>
        <v>MB</v>
      </c>
      <c r="H66" s="26" t="str">
        <f>VLOOKUP(F66,'RN ZBPM'!$A$1:$B$108,2,0)</f>
        <v>MB</v>
      </c>
      <c r="I66" s="30">
        <v>0.03428240740740741</v>
      </c>
      <c r="J66" s="21">
        <v>10</v>
      </c>
      <c r="K66" s="28">
        <f>I66/$I$2</f>
        <v>0.003264991181657848</v>
      </c>
    </row>
    <row r="67" spans="1:11" ht="12.75">
      <c r="A67" s="21">
        <f>ROW(C12)</f>
        <v>12</v>
      </c>
      <c r="B67" s="22">
        <v>60</v>
      </c>
      <c r="C67" s="23" t="s">
        <v>146</v>
      </c>
      <c r="D67" s="24" t="s">
        <v>147</v>
      </c>
      <c r="E67" s="24" t="s">
        <v>148</v>
      </c>
      <c r="F67" s="25">
        <v>1968</v>
      </c>
      <c r="G67" s="26" t="str">
        <f>VLOOKUP(F67,'RN HZM'!$A$1:$B$122,2,0)</f>
        <v>MB</v>
      </c>
      <c r="H67" s="26" t="str">
        <f>VLOOKUP(F67,'RN ZBPM'!$A$1:$B$108,2,0)</f>
        <v>MB</v>
      </c>
      <c r="I67" s="30">
        <v>0.034513888888888886</v>
      </c>
      <c r="J67" s="21">
        <v>9</v>
      </c>
      <c r="K67" s="28">
        <f>I67/$I$2</f>
        <v>0.0032870370370370367</v>
      </c>
    </row>
    <row r="68" spans="1:11" ht="12.75">
      <c r="A68" s="21">
        <f>ROW(C13)</f>
        <v>13</v>
      </c>
      <c r="B68" s="22">
        <v>54</v>
      </c>
      <c r="C68" s="23" t="s">
        <v>149</v>
      </c>
      <c r="D68" s="24" t="s">
        <v>24</v>
      </c>
      <c r="E68" s="24" t="s">
        <v>150</v>
      </c>
      <c r="F68" s="31">
        <v>1966</v>
      </c>
      <c r="G68" s="26" t="str">
        <f>VLOOKUP(F68,'RN HZM'!$A$1:$B$122,2,0)</f>
        <v>MB</v>
      </c>
      <c r="H68" s="26" t="str">
        <f>VLOOKUP(F68,'RN ZBPM'!$A$1:$B$108,2,0)</f>
        <v>MB</v>
      </c>
      <c r="I68" s="30">
        <v>0.03453703703703704</v>
      </c>
      <c r="J68" s="21">
        <v>8</v>
      </c>
      <c r="K68" s="28">
        <f>I68/$I$2</f>
        <v>0.003289241622574956</v>
      </c>
    </row>
    <row r="69" spans="1:11" ht="12.75">
      <c r="A69" s="21">
        <f>ROW(C14)</f>
        <v>14</v>
      </c>
      <c r="B69" s="22">
        <v>84</v>
      </c>
      <c r="C69" s="23" t="s">
        <v>151</v>
      </c>
      <c r="D69" s="24" t="s">
        <v>152</v>
      </c>
      <c r="E69" s="24" t="s">
        <v>153</v>
      </c>
      <c r="F69" s="25">
        <v>1969</v>
      </c>
      <c r="G69" s="26" t="str">
        <f>VLOOKUP(F69,'RN HZM'!$A$1:$B$122,2,0)</f>
        <v>MB</v>
      </c>
      <c r="H69" s="26" t="str">
        <f>VLOOKUP(F69,'RN ZBPM'!$A$1:$B$108,2,0)</f>
        <v>MB</v>
      </c>
      <c r="I69" s="30">
        <v>0.034826388888888886</v>
      </c>
      <c r="J69" s="21">
        <v>7</v>
      </c>
      <c r="K69" s="28">
        <f>I69/$I$2</f>
        <v>0.0033167989417989415</v>
      </c>
    </row>
    <row r="70" spans="1:11" ht="12.75">
      <c r="A70" s="21">
        <f>ROW(C15)</f>
        <v>15</v>
      </c>
      <c r="B70" s="22">
        <v>90</v>
      </c>
      <c r="C70" s="23" t="s">
        <v>154</v>
      </c>
      <c r="D70" s="24" t="s">
        <v>155</v>
      </c>
      <c r="E70" s="24" t="s">
        <v>156</v>
      </c>
      <c r="F70" s="25">
        <v>1966</v>
      </c>
      <c r="G70" s="26" t="str">
        <f>VLOOKUP(F70,'RN HZM'!$A$1:$B$122,2,0)</f>
        <v>MB</v>
      </c>
      <c r="H70" s="26" t="str">
        <f>VLOOKUP(F70,'RN ZBPM'!$A$1:$B$108,2,0)</f>
        <v>MB</v>
      </c>
      <c r="I70" s="30">
        <v>0.034837962962962966</v>
      </c>
      <c r="J70" s="21">
        <v>6</v>
      </c>
      <c r="K70" s="28">
        <f>I70/$I$2</f>
        <v>0.0033179012345679014</v>
      </c>
    </row>
    <row r="71" spans="1:11" ht="12.75">
      <c r="A71" s="21">
        <f>ROW(C16)</f>
        <v>16</v>
      </c>
      <c r="B71" s="32">
        <v>95</v>
      </c>
      <c r="C71" s="33" t="s">
        <v>157</v>
      </c>
      <c r="D71" s="34" t="s">
        <v>158</v>
      </c>
      <c r="E71" s="34" t="s">
        <v>17</v>
      </c>
      <c r="F71" s="35">
        <v>1967</v>
      </c>
      <c r="G71" s="26" t="str">
        <f>VLOOKUP(F71,'RN HZM'!$A$1:$B$122,2,0)</f>
        <v>MB</v>
      </c>
      <c r="H71" s="26" t="str">
        <f>VLOOKUP(F71,'RN ZBPM'!$A$1:$B$108,2,0)</f>
        <v>MB</v>
      </c>
      <c r="I71" s="30">
        <v>0.035347222222222224</v>
      </c>
      <c r="J71" s="21">
        <v>5</v>
      </c>
      <c r="K71" s="28">
        <f>I71/$I$2</f>
        <v>0.003366402116402117</v>
      </c>
    </row>
    <row r="72" spans="1:11" ht="12.75">
      <c r="A72" s="21">
        <f>ROW(C17)</f>
        <v>17</v>
      </c>
      <c r="B72" s="22">
        <v>111</v>
      </c>
      <c r="C72" s="23" t="s">
        <v>159</v>
      </c>
      <c r="D72" s="24" t="s">
        <v>19</v>
      </c>
      <c r="E72" s="24" t="s">
        <v>160</v>
      </c>
      <c r="F72" s="25">
        <v>1963</v>
      </c>
      <c r="G72" s="26" t="str">
        <f>VLOOKUP(F72,'RN HZM'!$A$1:$B$122,2,0)</f>
        <v>MB</v>
      </c>
      <c r="H72" s="26" t="str">
        <f>VLOOKUP(F72,'RN ZBPM'!$A$1:$B$108,2,0)</f>
        <v>MB</v>
      </c>
      <c r="I72" s="30">
        <v>0.035486111111111114</v>
      </c>
      <c r="J72" s="21">
        <v>4</v>
      </c>
      <c r="K72" s="28">
        <f>I72/$I$2</f>
        <v>0.00337962962962963</v>
      </c>
    </row>
    <row r="73" spans="1:11" ht="12.75">
      <c r="A73" s="21">
        <f>ROW(C18)</f>
        <v>18</v>
      </c>
      <c r="B73" s="32">
        <v>63</v>
      </c>
      <c r="C73" s="33" t="s">
        <v>161</v>
      </c>
      <c r="D73" s="34" t="s">
        <v>138</v>
      </c>
      <c r="E73" s="34" t="s">
        <v>162</v>
      </c>
      <c r="F73" s="35">
        <v>1967</v>
      </c>
      <c r="G73" s="26" t="str">
        <f>VLOOKUP(F73,'RN HZM'!$A$1:$B$122,2,0)</f>
        <v>MB</v>
      </c>
      <c r="H73" s="26" t="str">
        <f>VLOOKUP(F73,'RN ZBPM'!$A$1:$B$108,2,0)</f>
        <v>MB</v>
      </c>
      <c r="I73" s="30">
        <v>0.036770833333333336</v>
      </c>
      <c r="J73" s="21">
        <v>3</v>
      </c>
      <c r="K73" s="28">
        <f>I73/$I$2</f>
        <v>0.0035019841269841273</v>
      </c>
    </row>
    <row r="74" spans="1:11" ht="12.75">
      <c r="A74" s="21">
        <f>ROW(C19)</f>
        <v>19</v>
      </c>
      <c r="B74" s="32">
        <v>64</v>
      </c>
      <c r="C74" s="33" t="s">
        <v>83</v>
      </c>
      <c r="D74" s="34" t="s">
        <v>138</v>
      </c>
      <c r="E74" s="34" t="s">
        <v>17</v>
      </c>
      <c r="F74" s="35">
        <v>1963</v>
      </c>
      <c r="G74" s="26" t="str">
        <f>VLOOKUP(F74,'RN HZM'!$A$1:$B$122,2,0)</f>
        <v>MB</v>
      </c>
      <c r="H74" s="26" t="str">
        <f>VLOOKUP(F74,'RN ZBPM'!$A$1:$B$108,2,0)</f>
        <v>MB</v>
      </c>
      <c r="I74" s="30">
        <v>0.03690972222222222</v>
      </c>
      <c r="J74" s="21">
        <v>2</v>
      </c>
      <c r="K74" s="28">
        <f>I74/$I$2</f>
        <v>0.00351521164021164</v>
      </c>
    </row>
    <row r="75" spans="1:11" ht="12.75">
      <c r="A75" s="21">
        <f>ROW(C20)</f>
        <v>20</v>
      </c>
      <c r="B75" s="22">
        <v>73</v>
      </c>
      <c r="C75" s="23" t="s">
        <v>163</v>
      </c>
      <c r="D75" s="24" t="s">
        <v>44</v>
      </c>
      <c r="E75" s="24" t="s">
        <v>17</v>
      </c>
      <c r="F75" s="25">
        <v>1969</v>
      </c>
      <c r="G75" s="26" t="str">
        <f>VLOOKUP(F75,'RN HZM'!$A$1:$B$122,2,0)</f>
        <v>MB</v>
      </c>
      <c r="H75" s="26" t="str">
        <f>VLOOKUP(F75,'RN ZBPM'!$A$1:$B$108,2,0)</f>
        <v>MB</v>
      </c>
      <c r="I75" s="30">
        <v>0.03710648148148148</v>
      </c>
      <c r="J75" s="21">
        <v>1</v>
      </c>
      <c r="K75" s="28">
        <f>I75/$I$2</f>
        <v>0.0035339506172839506</v>
      </c>
    </row>
    <row r="76" spans="1:11" ht="12.75">
      <c r="A76" s="21">
        <f>ROW(C21)</f>
        <v>21</v>
      </c>
      <c r="B76" s="32">
        <v>13</v>
      </c>
      <c r="C76" s="33" t="s">
        <v>164</v>
      </c>
      <c r="D76" s="34" t="s">
        <v>24</v>
      </c>
      <c r="E76" s="34" t="s">
        <v>165</v>
      </c>
      <c r="F76" s="35">
        <v>1964</v>
      </c>
      <c r="G76" s="26" t="str">
        <f>VLOOKUP(F76,'RN HZM'!$A$1:$B$122,2,0)</f>
        <v>MB</v>
      </c>
      <c r="H76" s="26" t="str">
        <f>VLOOKUP(F76,'RN ZBPM'!$A$1:$B$108,2,0)</f>
        <v>MB</v>
      </c>
      <c r="I76" s="30">
        <v>0.039282407407407405</v>
      </c>
      <c r="J76" s="21">
        <v>1</v>
      </c>
      <c r="K76" s="28">
        <f>I76/$I$2</f>
        <v>0.003741181657848324</v>
      </c>
    </row>
    <row r="77" spans="1:11" ht="12.75">
      <c r="A77" s="21">
        <f>ROW(C22)</f>
        <v>22</v>
      </c>
      <c r="B77" s="22">
        <v>80</v>
      </c>
      <c r="C77" s="23" t="s">
        <v>166</v>
      </c>
      <c r="D77" s="24" t="s">
        <v>101</v>
      </c>
      <c r="E77" s="24" t="s">
        <v>17</v>
      </c>
      <c r="F77" s="25">
        <v>1966</v>
      </c>
      <c r="G77" s="26" t="str">
        <f>VLOOKUP(F77,'RN HZM'!$A$1:$B$122,2,0)</f>
        <v>MB</v>
      </c>
      <c r="H77" s="26" t="str">
        <f>VLOOKUP(F77,'RN ZBPM'!$A$1:$B$108,2,0)</f>
        <v>MB</v>
      </c>
      <c r="I77" s="30">
        <v>0.039872685185185185</v>
      </c>
      <c r="J77" s="21">
        <v>1</v>
      </c>
      <c r="K77" s="28">
        <f>I77/$I$2</f>
        <v>0.0037973985890652558</v>
      </c>
    </row>
    <row r="78" spans="1:11" ht="12.75">
      <c r="A78" s="21">
        <f>ROW(C23)</f>
        <v>23</v>
      </c>
      <c r="B78" s="22">
        <v>114</v>
      </c>
      <c r="C78" s="23" t="s">
        <v>167</v>
      </c>
      <c r="D78" s="24" t="s">
        <v>120</v>
      </c>
      <c r="E78" s="24" t="s">
        <v>160</v>
      </c>
      <c r="F78" s="31">
        <v>1963</v>
      </c>
      <c r="G78" s="26" t="str">
        <f>VLOOKUP(F78,'RN HZM'!$A$1:$B$122,2,0)</f>
        <v>MB</v>
      </c>
      <c r="H78" s="26" t="str">
        <f>VLOOKUP(F78,'RN ZBPM'!$A$1:$B$108,2,0)</f>
        <v>MB</v>
      </c>
      <c r="I78" s="30">
        <v>0.04054398148148148</v>
      </c>
      <c r="J78" s="21">
        <v>1</v>
      </c>
      <c r="K78" s="28">
        <f>I78/$I$2</f>
        <v>0.003861331569664903</v>
      </c>
    </row>
    <row r="79" spans="1:11" ht="12.75">
      <c r="A79" s="21">
        <f>ROW(C24)</f>
        <v>24</v>
      </c>
      <c r="B79" s="22">
        <v>101</v>
      </c>
      <c r="C79" s="23" t="s">
        <v>115</v>
      </c>
      <c r="D79" s="24" t="s">
        <v>32</v>
      </c>
      <c r="E79" s="24" t="s">
        <v>17</v>
      </c>
      <c r="F79" s="25">
        <v>1968</v>
      </c>
      <c r="G79" s="26" t="str">
        <f>VLOOKUP(F79,'RN HZM'!$A$1:$B$122,2,0)</f>
        <v>MB</v>
      </c>
      <c r="H79" s="26" t="str">
        <f>VLOOKUP(F79,'RN ZBPM'!$A$1:$B$108,2,0)</f>
        <v>MB</v>
      </c>
      <c r="I79" s="30">
        <v>0.044641203703703704</v>
      </c>
      <c r="J79" s="21">
        <v>1</v>
      </c>
      <c r="K79" s="28">
        <f>I79/$I$2</f>
        <v>0.004251543209876543</v>
      </c>
    </row>
    <row r="80" spans="1:11" ht="12.75">
      <c r="A80" s="21">
        <f>ROW(C25)</f>
        <v>25</v>
      </c>
      <c r="B80" s="32">
        <v>98</v>
      </c>
      <c r="C80" s="33" t="s">
        <v>168</v>
      </c>
      <c r="D80" s="34" t="s">
        <v>84</v>
      </c>
      <c r="E80" s="34" t="s">
        <v>169</v>
      </c>
      <c r="F80" s="35">
        <v>1963</v>
      </c>
      <c r="G80" s="26" t="str">
        <f>VLOOKUP(F80,'RN HZM'!$A$1:$B$122,2,0)</f>
        <v>MB</v>
      </c>
      <c r="H80" s="26" t="str">
        <f>VLOOKUP(F80,'RN ZBPM'!$A$1:$B$108,2,0)</f>
        <v>MB</v>
      </c>
      <c r="I80" s="30">
        <v>0.046921296296296294</v>
      </c>
      <c r="J80" s="21">
        <v>1</v>
      </c>
      <c r="K80" s="28">
        <f>I80/$I$2</f>
        <v>0.004468694885361552</v>
      </c>
    </row>
    <row r="81" spans="1:11" ht="12.75">
      <c r="A81" s="21">
        <f>ROW(C26)</f>
        <v>26</v>
      </c>
      <c r="B81" s="22">
        <v>112</v>
      </c>
      <c r="C81" s="23" t="s">
        <v>170</v>
      </c>
      <c r="D81" s="24" t="s">
        <v>41</v>
      </c>
      <c r="E81" s="24" t="s">
        <v>171</v>
      </c>
      <c r="F81" s="25">
        <v>1967</v>
      </c>
      <c r="G81" s="26" t="str">
        <f>VLOOKUP(F81,'RN HZM'!$A$1:$B$122,2,0)</f>
        <v>MB</v>
      </c>
      <c r="H81" s="26" t="str">
        <f>VLOOKUP(F81,'RN ZBPM'!$A$1:$B$108,2,0)</f>
        <v>MB</v>
      </c>
      <c r="I81" s="30">
        <v>0.04693287037037037</v>
      </c>
      <c r="J81" s="21">
        <v>1</v>
      </c>
      <c r="K81" s="28">
        <f>I81/$I$2</f>
        <v>0.004469797178130511</v>
      </c>
    </row>
    <row r="82" spans="1:11" ht="12.75">
      <c r="A82" s="16"/>
      <c r="B82" s="17"/>
      <c r="C82" s="18" t="str">
        <f>'Kat.'!A4</f>
        <v>C – Muži 50 – 59:</v>
      </c>
      <c r="D82" s="18" t="str">
        <f>'Kat.'!B4</f>
        <v>(RN 1962 – 1953)</v>
      </c>
      <c r="E82" s="18" t="str">
        <f>'Kat.'!C4</f>
        <v>MC</v>
      </c>
      <c r="F82" s="17"/>
      <c r="G82" s="17"/>
      <c r="H82" s="17"/>
      <c r="I82" s="19"/>
      <c r="J82" s="17"/>
      <c r="K82" s="20"/>
    </row>
    <row r="83" spans="1:11" ht="12.75">
      <c r="A83" s="21">
        <f>ROW(C1)</f>
        <v>1</v>
      </c>
      <c r="B83" s="22">
        <v>5</v>
      </c>
      <c r="C83" s="23" t="s">
        <v>172</v>
      </c>
      <c r="D83" s="24" t="s">
        <v>47</v>
      </c>
      <c r="E83" s="24" t="s">
        <v>173</v>
      </c>
      <c r="F83" s="25">
        <v>1960</v>
      </c>
      <c r="G83" s="29" t="str">
        <f>VLOOKUP(F83,'RN HZM'!$A$1:$B$122,2,0)</f>
        <v>MC</v>
      </c>
      <c r="H83" s="26" t="str">
        <f>VLOOKUP(F83,'RN ZBPM'!$A$1:$B$108,2,0)</f>
        <v>MC</v>
      </c>
      <c r="I83" s="30">
        <v>0.02701388888888889</v>
      </c>
      <c r="J83" s="21">
        <v>30</v>
      </c>
      <c r="K83" s="28">
        <f>I83/$I$2</f>
        <v>0.002572751322751323</v>
      </c>
    </row>
    <row r="84" spans="1:11" ht="12.75">
      <c r="A84" s="21">
        <f>ROW(C2)</f>
        <v>2</v>
      </c>
      <c r="B84" s="22">
        <v>3</v>
      </c>
      <c r="C84" s="23" t="s">
        <v>174</v>
      </c>
      <c r="D84" s="24" t="s">
        <v>41</v>
      </c>
      <c r="E84" s="24" t="s">
        <v>28</v>
      </c>
      <c r="F84" s="25">
        <v>1961</v>
      </c>
      <c r="G84" s="29" t="str">
        <f>VLOOKUP(F84,'RN HZM'!$A$1:$B$122,2,0)</f>
        <v>MC</v>
      </c>
      <c r="H84" s="26" t="str">
        <f>VLOOKUP(F84,'RN ZBPM'!$A$1:$B$108,2,0)</f>
        <v>MC</v>
      </c>
      <c r="I84" s="30">
        <v>0.028912037037037038</v>
      </c>
      <c r="J84" s="21">
        <v>25</v>
      </c>
      <c r="K84" s="28">
        <f>I84/$I$2</f>
        <v>0.0027535273368606704</v>
      </c>
    </row>
    <row r="85" spans="1:11" ht="12.75">
      <c r="A85" s="21">
        <f>ROW(C3)</f>
        <v>3</v>
      </c>
      <c r="B85" s="22">
        <v>35</v>
      </c>
      <c r="C85" s="23" t="s">
        <v>68</v>
      </c>
      <c r="D85" s="24" t="s">
        <v>52</v>
      </c>
      <c r="E85" s="24" t="s">
        <v>171</v>
      </c>
      <c r="F85" s="25">
        <v>1957</v>
      </c>
      <c r="G85" s="29" t="str">
        <f>VLOOKUP(F85,'RN HZM'!$A$1:$B$122,2,0)</f>
        <v>MC</v>
      </c>
      <c r="H85" s="26" t="str">
        <f>VLOOKUP(F85,'RN ZBPM'!$A$1:$B$108,2,0)</f>
        <v>MC</v>
      </c>
      <c r="I85" s="30">
        <v>0.030729166666666665</v>
      </c>
      <c r="J85" s="21">
        <v>21</v>
      </c>
      <c r="K85" s="28">
        <f>I85/$I$2</f>
        <v>0.0029265873015873016</v>
      </c>
    </row>
    <row r="86" spans="1:11" ht="12.75">
      <c r="A86" s="21">
        <f>ROW(C4)</f>
        <v>4</v>
      </c>
      <c r="B86" s="22">
        <v>42</v>
      </c>
      <c r="C86" s="23" t="s">
        <v>101</v>
      </c>
      <c r="D86" s="24" t="s">
        <v>175</v>
      </c>
      <c r="E86" s="24" t="s">
        <v>114</v>
      </c>
      <c r="F86" s="25">
        <v>1958</v>
      </c>
      <c r="G86" s="29" t="str">
        <f>VLOOKUP(F86,'RN HZM'!$A$1:$B$122,2,0)</f>
        <v>MC</v>
      </c>
      <c r="H86" s="26" t="str">
        <f>VLOOKUP(F86,'RN ZBPM'!$A$1:$B$108,2,0)</f>
        <v>MC</v>
      </c>
      <c r="I86" s="30">
        <v>0.03300925925925926</v>
      </c>
      <c r="J86" s="21">
        <v>18</v>
      </c>
      <c r="K86" s="28">
        <f>I86/$I$2</f>
        <v>0.0031437389770723103</v>
      </c>
    </row>
    <row r="87" spans="1:11" ht="12.75">
      <c r="A87" s="21">
        <f>ROW(C5)</f>
        <v>5</v>
      </c>
      <c r="B87" s="22">
        <v>59</v>
      </c>
      <c r="C87" s="23" t="s">
        <v>176</v>
      </c>
      <c r="D87" s="24" t="s">
        <v>24</v>
      </c>
      <c r="E87" s="24" t="s">
        <v>177</v>
      </c>
      <c r="F87" s="25">
        <v>1957</v>
      </c>
      <c r="G87" s="29" t="str">
        <f>VLOOKUP(F87,'RN HZM'!$A$1:$B$122,2,0)</f>
        <v>MC</v>
      </c>
      <c r="H87" s="26" t="str">
        <f>VLOOKUP(F87,'RN ZBPM'!$A$1:$B$108,2,0)</f>
        <v>MC</v>
      </c>
      <c r="I87" s="30">
        <v>0.035381944444444445</v>
      </c>
      <c r="J87" s="21">
        <v>16</v>
      </c>
      <c r="K87" s="28">
        <f>I87/$I$2</f>
        <v>0.0033697089947089948</v>
      </c>
    </row>
    <row r="88" spans="1:11" ht="12.75">
      <c r="A88" s="21">
        <f>ROW(C6)</f>
        <v>6</v>
      </c>
      <c r="B88" s="22">
        <v>44</v>
      </c>
      <c r="C88" s="23" t="s">
        <v>178</v>
      </c>
      <c r="D88" s="24" t="s">
        <v>69</v>
      </c>
      <c r="E88" s="24" t="s">
        <v>179</v>
      </c>
      <c r="F88" s="25">
        <v>1953</v>
      </c>
      <c r="G88" s="29" t="str">
        <f>VLOOKUP(F88,'RN HZM'!$A$1:$B$122,2,0)</f>
        <v>MC</v>
      </c>
      <c r="H88" s="26" t="str">
        <f>VLOOKUP(F88,'RN ZBPM'!$A$1:$B$108,2,0)</f>
        <v>MC</v>
      </c>
      <c r="I88" s="30">
        <v>0.035590277777777776</v>
      </c>
      <c r="J88" s="21">
        <v>15</v>
      </c>
      <c r="K88" s="28">
        <f>I88/$I$2</f>
        <v>0.0033895502645502644</v>
      </c>
    </row>
    <row r="89" spans="1:11" ht="12.75">
      <c r="A89" s="21">
        <f>ROW(C7)</f>
        <v>7</v>
      </c>
      <c r="B89" s="22">
        <v>78</v>
      </c>
      <c r="C89" s="23" t="s">
        <v>180</v>
      </c>
      <c r="D89" s="24" t="s">
        <v>181</v>
      </c>
      <c r="E89" s="24" t="s">
        <v>17</v>
      </c>
      <c r="F89" s="25">
        <v>1958</v>
      </c>
      <c r="G89" s="29" t="str">
        <f>VLOOKUP(F89,'RN HZM'!$A$1:$B$122,2,0)</f>
        <v>MC</v>
      </c>
      <c r="H89" s="26" t="str">
        <f>VLOOKUP(F89,'RN ZBPM'!$A$1:$B$108,2,0)</f>
        <v>MC</v>
      </c>
      <c r="I89" s="30">
        <v>0.03657407407407407</v>
      </c>
      <c r="J89" s="21">
        <v>14</v>
      </c>
      <c r="K89" s="28">
        <f>I89/$I$2</f>
        <v>0.0034832451499118163</v>
      </c>
    </row>
    <row r="90" spans="1:11" ht="12.75">
      <c r="A90" s="21">
        <f>ROW(C8)</f>
        <v>8</v>
      </c>
      <c r="B90" s="22">
        <v>49</v>
      </c>
      <c r="C90" s="23" t="s">
        <v>182</v>
      </c>
      <c r="D90" s="24" t="s">
        <v>117</v>
      </c>
      <c r="E90" s="24" t="s">
        <v>140</v>
      </c>
      <c r="F90" s="25">
        <v>1953</v>
      </c>
      <c r="G90" s="29" t="str">
        <f>VLOOKUP(F90,'RN HZM'!$A$1:$B$122,2,0)</f>
        <v>MC</v>
      </c>
      <c r="H90" s="26" t="str">
        <f>VLOOKUP(F90,'RN ZBPM'!$A$1:$B$108,2,0)</f>
        <v>MC</v>
      </c>
      <c r="I90" s="30">
        <v>0.037349537037037035</v>
      </c>
      <c r="J90" s="21">
        <v>13</v>
      </c>
      <c r="K90" s="28">
        <f>I90/$I$2</f>
        <v>0.0035570987654320986</v>
      </c>
    </row>
    <row r="91" spans="1:11" ht="12.75">
      <c r="A91" s="21">
        <f>ROW(C9)</f>
        <v>9</v>
      </c>
      <c r="B91" s="22">
        <v>43</v>
      </c>
      <c r="C91" s="23" t="s">
        <v>183</v>
      </c>
      <c r="D91" s="24" t="s">
        <v>117</v>
      </c>
      <c r="E91" s="24" t="s">
        <v>17</v>
      </c>
      <c r="F91" s="25">
        <v>1960</v>
      </c>
      <c r="G91" s="29" t="str">
        <f>VLOOKUP(F91,'RN HZM'!$A$1:$B$122,2,0)</f>
        <v>MC</v>
      </c>
      <c r="H91" s="26" t="str">
        <f>VLOOKUP(F91,'RN ZBPM'!$A$1:$B$108,2,0)</f>
        <v>MC</v>
      </c>
      <c r="I91" s="30">
        <v>0.0375</v>
      </c>
      <c r="J91" s="21">
        <v>12</v>
      </c>
      <c r="K91" s="28">
        <f>I91/$I$2</f>
        <v>0.0035714285714285713</v>
      </c>
    </row>
    <row r="92" spans="1:11" ht="12.75">
      <c r="A92" s="21">
        <f>ROW(C10)</f>
        <v>10</v>
      </c>
      <c r="B92" s="22">
        <v>85</v>
      </c>
      <c r="C92" s="23" t="s">
        <v>184</v>
      </c>
      <c r="D92" s="24" t="s">
        <v>155</v>
      </c>
      <c r="E92" s="24" t="s">
        <v>185</v>
      </c>
      <c r="F92" s="25">
        <v>1958</v>
      </c>
      <c r="G92" s="29" t="str">
        <f>VLOOKUP(F92,'RN HZM'!$A$1:$B$122,2,0)</f>
        <v>MC</v>
      </c>
      <c r="H92" s="26" t="str">
        <f>VLOOKUP(F92,'RN ZBPM'!$A$1:$B$108,2,0)</f>
        <v>MC</v>
      </c>
      <c r="I92" s="30">
        <v>0.03892361111111111</v>
      </c>
      <c r="J92" s="21">
        <v>11</v>
      </c>
      <c r="K92" s="28">
        <f>I92/$I$2</f>
        <v>0.003707010582010582</v>
      </c>
    </row>
    <row r="93" spans="1:11" ht="12.75">
      <c r="A93" s="16"/>
      <c r="B93" s="17"/>
      <c r="C93" s="18" t="str">
        <f>'Kat.'!A5</f>
        <v>D – Muži 60 – 69: </v>
      </c>
      <c r="D93" s="18" t="str">
        <f>'Kat.'!B5</f>
        <v>(RN 1952 – 1943)</v>
      </c>
      <c r="E93" s="18" t="str">
        <f>'Kat.'!C5</f>
        <v>MD</v>
      </c>
      <c r="F93" s="17"/>
      <c r="G93" s="17"/>
      <c r="H93" s="17"/>
      <c r="I93" s="19"/>
      <c r="J93" s="17"/>
      <c r="K93" s="20"/>
    </row>
    <row r="94" spans="1:11" ht="12.75">
      <c r="A94" s="21">
        <f>ROW(C1)</f>
        <v>1</v>
      </c>
      <c r="B94" s="22">
        <v>9</v>
      </c>
      <c r="C94" s="23" t="s">
        <v>186</v>
      </c>
      <c r="D94" s="24" t="s">
        <v>19</v>
      </c>
      <c r="E94" s="24" t="s">
        <v>20</v>
      </c>
      <c r="F94" s="25">
        <v>1949</v>
      </c>
      <c r="G94" s="29" t="str">
        <f>VLOOKUP(F94,'RN HZM'!$A$1:$B$122,2,0)</f>
        <v>MD</v>
      </c>
      <c r="H94" s="26" t="str">
        <f>VLOOKUP(F94,'RN ZBPM'!$A$1:$B$108,2,0)</f>
        <v>MD</v>
      </c>
      <c r="I94" s="30">
        <v>0.035243055555555555</v>
      </c>
      <c r="J94" s="21">
        <v>30</v>
      </c>
      <c r="K94" s="28">
        <f>I94/$I$2</f>
        <v>0.0033564814814814816</v>
      </c>
    </row>
    <row r="95" spans="1:11" ht="12.75">
      <c r="A95" s="21">
        <f>ROW(C2)</f>
        <v>2</v>
      </c>
      <c r="B95" s="22">
        <v>100</v>
      </c>
      <c r="C95" s="23" t="s">
        <v>187</v>
      </c>
      <c r="D95" s="24" t="s">
        <v>19</v>
      </c>
      <c r="E95" s="24" t="s">
        <v>160</v>
      </c>
      <c r="F95" s="25">
        <v>1951</v>
      </c>
      <c r="G95" s="29" t="str">
        <f>VLOOKUP(F95,'RN HZM'!$A$1:$B$122,2,0)</f>
        <v>MD</v>
      </c>
      <c r="H95" s="26" t="str">
        <f>VLOOKUP(F95,'RN ZBPM'!$A$1:$B$108,2,0)</f>
        <v>MD</v>
      </c>
      <c r="I95" s="30">
        <v>0.037592592592592594</v>
      </c>
      <c r="J95" s="21">
        <v>25</v>
      </c>
      <c r="K95" s="28">
        <f>I95/$I$2</f>
        <v>0.003580246913580247</v>
      </c>
    </row>
    <row r="96" spans="1:11" ht="12.75">
      <c r="A96" s="21">
        <f>ROW(C3)</f>
        <v>3</v>
      </c>
      <c r="B96" s="32">
        <v>21</v>
      </c>
      <c r="C96" s="33" t="s">
        <v>188</v>
      </c>
      <c r="D96" s="34" t="s">
        <v>69</v>
      </c>
      <c r="E96" s="34" t="s">
        <v>189</v>
      </c>
      <c r="F96" s="35">
        <v>1946</v>
      </c>
      <c r="G96" s="29" t="str">
        <f>VLOOKUP(F96,'RN HZM'!$A$1:$B$122,2,0)</f>
        <v>MD</v>
      </c>
      <c r="H96" s="26" t="str">
        <f>VLOOKUP(F96,'RN ZBPM'!$A$1:$B$108,2,0)</f>
        <v>MD</v>
      </c>
      <c r="I96" s="30">
        <v>0.038703703703703705</v>
      </c>
      <c r="J96" s="21">
        <v>21</v>
      </c>
      <c r="K96" s="28">
        <f>I96/$I$2</f>
        <v>0.0036860670194003528</v>
      </c>
    </row>
    <row r="97" spans="1:11" ht="12.75">
      <c r="A97" s="21">
        <f>ROW(C4)</f>
        <v>4</v>
      </c>
      <c r="B97" s="32">
        <v>67</v>
      </c>
      <c r="C97" s="33" t="s">
        <v>190</v>
      </c>
      <c r="D97" s="34" t="s">
        <v>191</v>
      </c>
      <c r="E97" s="34" t="s">
        <v>192</v>
      </c>
      <c r="F97" s="35">
        <v>1950</v>
      </c>
      <c r="G97" s="29" t="str">
        <f>VLOOKUP(F97,'RN HZM'!$A$1:$B$122,2,0)</f>
        <v>MD</v>
      </c>
      <c r="H97" s="26" t="str">
        <f>VLOOKUP(F97,'RN ZBPM'!$A$1:$B$108,2,0)</f>
        <v>MD</v>
      </c>
      <c r="I97" s="30">
        <v>0.04957175925925926</v>
      </c>
      <c r="J97" s="21">
        <v>15</v>
      </c>
      <c r="K97" s="28">
        <f>I97/$I$2</f>
        <v>0.004721119929453263</v>
      </c>
    </row>
    <row r="98" spans="1:11" ht="12.75">
      <c r="A98" s="21">
        <f>ROW(C5)</f>
        <v>5</v>
      </c>
      <c r="B98" s="32">
        <v>32</v>
      </c>
      <c r="C98" s="33" t="s">
        <v>193</v>
      </c>
      <c r="D98" s="34" t="s">
        <v>24</v>
      </c>
      <c r="E98" s="34" t="s">
        <v>17</v>
      </c>
      <c r="F98" s="35">
        <v>1947</v>
      </c>
      <c r="G98" s="29" t="str">
        <f>VLOOKUP(F98,'RN HZM'!$A$1:$B$122,2,0)</f>
        <v>MD</v>
      </c>
      <c r="H98" s="26" t="str">
        <f>VLOOKUP(F98,'RN ZBPM'!$A$1:$B$108,2,0)</f>
        <v>MD</v>
      </c>
      <c r="I98" s="30">
        <v>0.05228009259259259</v>
      </c>
      <c r="J98" s="21">
        <v>14</v>
      </c>
      <c r="K98" s="28">
        <f>I98/$I$2</f>
        <v>0.004979056437389771</v>
      </c>
    </row>
    <row r="99" spans="1:11" ht="12.75">
      <c r="A99" s="16"/>
      <c r="B99" s="17"/>
      <c r="C99" s="18" t="str">
        <f>'Kat.'!A6</f>
        <v>E – Muži nad 70: </v>
      </c>
      <c r="D99" s="18" t="str">
        <f>'Kat.'!B6</f>
        <v>(RN 1942 a méně)</v>
      </c>
      <c r="E99" s="18" t="str">
        <f>'Kat.'!C6</f>
        <v>ME</v>
      </c>
      <c r="F99" s="17"/>
      <c r="G99" s="17"/>
      <c r="H99" s="17"/>
      <c r="I99" s="19"/>
      <c r="J99" s="17"/>
      <c r="K99" s="20"/>
    </row>
    <row r="100" spans="1:11" ht="12.75">
      <c r="A100" s="21">
        <f>ROW(C1)</f>
        <v>1</v>
      </c>
      <c r="B100" s="22">
        <v>2</v>
      </c>
      <c r="C100" s="23" t="s">
        <v>194</v>
      </c>
      <c r="D100" s="24" t="s">
        <v>195</v>
      </c>
      <c r="E100" s="24" t="s">
        <v>196</v>
      </c>
      <c r="F100" s="25">
        <v>1941</v>
      </c>
      <c r="G100" s="29" t="str">
        <f>VLOOKUP(F100,'RN HZM'!$A$1:$B$122,2,0)</f>
        <v>ME</v>
      </c>
      <c r="H100" s="26" t="str">
        <f>VLOOKUP(F100,'RN ZBPM'!$A$1:$B$108,2,0)</f>
        <v>MD</v>
      </c>
      <c r="I100" s="30">
        <v>0.04090277777777778</v>
      </c>
      <c r="J100" s="21">
        <v>18</v>
      </c>
      <c r="K100" s="28">
        <f>I100/$I$2</f>
        <v>0.0038955026455026456</v>
      </c>
    </row>
    <row r="101" spans="1:11" ht="12.75">
      <c r="A101" s="21">
        <f>ROW(C2)</f>
        <v>2</v>
      </c>
      <c r="B101" s="22">
        <v>6</v>
      </c>
      <c r="C101" s="23" t="s">
        <v>178</v>
      </c>
      <c r="D101" s="24" t="s">
        <v>117</v>
      </c>
      <c r="E101" s="24" t="s">
        <v>150</v>
      </c>
      <c r="F101" s="25">
        <v>1935</v>
      </c>
      <c r="G101" s="29" t="str">
        <f>VLOOKUP(F101,'RN HZM'!$A$1:$B$122,2,0)</f>
        <v>ME</v>
      </c>
      <c r="H101" s="26" t="str">
        <f>VLOOKUP(F101,'RN ZBPM'!$A$1:$B$108,2,0)</f>
        <v>MD</v>
      </c>
      <c r="I101" s="30">
        <v>0.049560185185185186</v>
      </c>
      <c r="J101" s="21">
        <v>16</v>
      </c>
      <c r="K101" s="28">
        <f>I101/$I$2</f>
        <v>0.004720017636684303</v>
      </c>
    </row>
    <row r="102" spans="1:11" ht="12.75">
      <c r="A102" s="16"/>
      <c r="B102" s="17"/>
      <c r="C102" s="18" t="str">
        <f>'Kat.'!A7</f>
        <v>F – Dorostenci pod 18 let: </v>
      </c>
      <c r="D102" s="18" t="str">
        <f>'Kat.'!B7</f>
        <v>(RN 1994 a mladší)</v>
      </c>
      <c r="E102" s="18" t="str">
        <f>'Kat.'!C7</f>
        <v>J</v>
      </c>
      <c r="F102" s="17"/>
      <c r="G102" s="17"/>
      <c r="H102" s="17"/>
      <c r="I102" s="19"/>
      <c r="J102" s="17"/>
      <c r="K102" s="20"/>
    </row>
    <row r="103" spans="1:11" ht="12.75">
      <c r="A103" s="21">
        <f>ROW(C1)</f>
        <v>1</v>
      </c>
      <c r="B103" s="32">
        <v>22</v>
      </c>
      <c r="C103" s="33" t="s">
        <v>197</v>
      </c>
      <c r="D103" s="34" t="s">
        <v>198</v>
      </c>
      <c r="E103" s="34" t="s">
        <v>20</v>
      </c>
      <c r="F103" s="35">
        <v>1996</v>
      </c>
      <c r="G103" s="29" t="str">
        <f>VLOOKUP(F103,'RN HZM'!$A$1:$B$122,2,0)</f>
        <v>J</v>
      </c>
      <c r="H103" s="26" t="str">
        <f>VLOOKUP(F103,'RN ZBPM'!$A$1:$B$108,2,0)</f>
        <v>MA</v>
      </c>
      <c r="I103" s="30">
        <v>0.029444444444444443</v>
      </c>
      <c r="J103" s="21">
        <v>8</v>
      </c>
      <c r="K103" s="28">
        <f>I103/$I$2</f>
        <v>0.0028042328042328043</v>
      </c>
    </row>
    <row r="104" spans="1:11" ht="12.75">
      <c r="A104" s="21">
        <f>ROW(C2)</f>
        <v>2</v>
      </c>
      <c r="B104" s="22">
        <v>16</v>
      </c>
      <c r="C104" s="23" t="s">
        <v>199</v>
      </c>
      <c r="D104" s="24" t="s">
        <v>92</v>
      </c>
      <c r="E104" s="24" t="s">
        <v>56</v>
      </c>
      <c r="F104" s="25">
        <v>1996</v>
      </c>
      <c r="G104" s="29" t="str">
        <f>VLOOKUP(F104,'RN HZM'!$A$1:$B$122,2,0)</f>
        <v>J</v>
      </c>
      <c r="H104" s="26" t="str">
        <f>VLOOKUP(F104,'RN ZBPM'!$A$1:$B$108,2,0)</f>
        <v>MA</v>
      </c>
      <c r="I104" s="30">
        <v>0.03155092592592593</v>
      </c>
      <c r="J104" s="21">
        <v>1</v>
      </c>
      <c r="K104" s="28">
        <f>I104/$I$2</f>
        <v>0.0030048500881834214</v>
      </c>
    </row>
    <row r="105" spans="1:11" ht="12.75">
      <c r="A105" s="21">
        <f>ROW(C3)</f>
        <v>3</v>
      </c>
      <c r="B105" s="22">
        <v>62</v>
      </c>
      <c r="C105" s="23" t="s">
        <v>200</v>
      </c>
      <c r="D105" s="24" t="s">
        <v>101</v>
      </c>
      <c r="E105" s="24" t="s">
        <v>17</v>
      </c>
      <c r="F105" s="25">
        <v>1998</v>
      </c>
      <c r="G105" s="29" t="str">
        <f>VLOOKUP(F105,'RN HZM'!$A$1:$B$122,2,0)</f>
        <v>J</v>
      </c>
      <c r="H105" s="26" t="str">
        <f>VLOOKUP(F105,'RN ZBPM'!$A$1:$B$108,2,0)</f>
        <v>MA</v>
      </c>
      <c r="I105" s="30">
        <v>0.03729166666666667</v>
      </c>
      <c r="J105" s="21">
        <v>1</v>
      </c>
      <c r="K105" s="28">
        <f>I105/$I$2</f>
        <v>0.0035515873015873017</v>
      </c>
    </row>
    <row r="106" spans="1:11" ht="12.75">
      <c r="A106" s="21">
        <f>ROW(C4)</f>
        <v>4</v>
      </c>
      <c r="B106" s="22">
        <v>81</v>
      </c>
      <c r="C106" s="23" t="s">
        <v>166</v>
      </c>
      <c r="D106" s="24" t="s">
        <v>92</v>
      </c>
      <c r="E106" s="24" t="s">
        <v>17</v>
      </c>
      <c r="F106" s="25">
        <v>1996</v>
      </c>
      <c r="G106" s="29" t="str">
        <f>VLOOKUP(F106,'RN HZM'!$A$1:$B$122,2,0)</f>
        <v>J</v>
      </c>
      <c r="H106" s="26" t="str">
        <f>VLOOKUP(F106,'RN ZBPM'!$A$1:$B$108,2,0)</f>
        <v>MA</v>
      </c>
      <c r="I106" s="30">
        <v>0.03878472222222222</v>
      </c>
      <c r="J106" s="21">
        <v>1</v>
      </c>
      <c r="K106" s="28">
        <f>I106/$I$2</f>
        <v>0.0036937830687830686</v>
      </c>
    </row>
    <row r="107" spans="1:11" ht="12.75">
      <c r="A107" s="16"/>
      <c r="B107" s="17"/>
      <c r="C107" s="18" t="str">
        <f>'Kat.'!A8</f>
        <v>Ž1 – Ženy do 34</v>
      </c>
      <c r="D107" s="18" t="str">
        <f>'Kat.'!B8</f>
        <v>(RN 1978 a mladší)</v>
      </c>
      <c r="E107" s="18" t="str">
        <f>'Kat.'!C8</f>
        <v>ŽA</v>
      </c>
      <c r="F107" s="17"/>
      <c r="G107" s="17"/>
      <c r="H107" s="17"/>
      <c r="I107" s="19"/>
      <c r="J107" s="17"/>
      <c r="K107" s="20"/>
    </row>
    <row r="108" spans="1:11" ht="12.75">
      <c r="A108" s="21">
        <f>ROW(C1)</f>
        <v>1</v>
      </c>
      <c r="B108" s="32">
        <v>37</v>
      </c>
      <c r="C108" s="33" t="s">
        <v>201</v>
      </c>
      <c r="D108" s="34" t="s">
        <v>202</v>
      </c>
      <c r="E108" s="34" t="s">
        <v>20</v>
      </c>
      <c r="F108" s="35">
        <v>1978</v>
      </c>
      <c r="G108" s="29" t="str">
        <f>VLOOKUP(F108,'RN HZZ'!$A$1:$B$120,2,0)</f>
        <v>ŽA</v>
      </c>
      <c r="H108" s="26" t="str">
        <f>VLOOKUP(F108,'RN ZBPZ'!$A$1:$B$108,2,0)</f>
        <v>ŽA</v>
      </c>
      <c r="I108" s="30">
        <v>0.03252314814814815</v>
      </c>
      <c r="J108" s="21">
        <v>30</v>
      </c>
      <c r="K108" s="28">
        <f>I108/$I$2</f>
        <v>0.0030974426807760143</v>
      </c>
    </row>
    <row r="109" spans="1:11" ht="12.75">
      <c r="A109" s="21">
        <f>ROW(C2)</f>
        <v>2</v>
      </c>
      <c r="B109" s="22">
        <v>23</v>
      </c>
      <c r="C109" s="23" t="s">
        <v>203</v>
      </c>
      <c r="D109" s="24" t="s">
        <v>106</v>
      </c>
      <c r="E109" s="24" t="s">
        <v>17</v>
      </c>
      <c r="F109" s="31">
        <v>1984</v>
      </c>
      <c r="G109" s="29" t="str">
        <f>VLOOKUP(F109,'RN HZZ'!$A$1:$B$120,2,0)</f>
        <v>ŽA</v>
      </c>
      <c r="H109" s="26" t="str">
        <f>VLOOKUP(F109,'RN ZBPZ'!$A$1:$B$108,2,0)</f>
        <v>ŽA</v>
      </c>
      <c r="I109" s="30">
        <v>0.03253472222222222</v>
      </c>
      <c r="J109" s="21">
        <v>25</v>
      </c>
      <c r="K109" s="28">
        <f>I109/$I$2</f>
        <v>0.0030985449735449733</v>
      </c>
    </row>
    <row r="110" spans="1:11" ht="12.75">
      <c r="A110" s="21">
        <f>ROW(C3)</f>
        <v>3</v>
      </c>
      <c r="B110" s="22">
        <v>30</v>
      </c>
      <c r="C110" s="23" t="s">
        <v>204</v>
      </c>
      <c r="D110" s="24" t="s">
        <v>205</v>
      </c>
      <c r="E110" s="24" t="s">
        <v>20</v>
      </c>
      <c r="F110" s="31">
        <v>1997</v>
      </c>
      <c r="G110" s="29" t="str">
        <f>VLOOKUP(F110,'RN HZZ'!$A$1:$B$120,2,0)</f>
        <v>ŽA</v>
      </c>
      <c r="H110" s="26" t="str">
        <f>VLOOKUP(F110,'RN ZBPZ'!$A$1:$B$108,2,0)</f>
        <v>ŽA</v>
      </c>
      <c r="I110" s="30">
        <v>0.03576388888888889</v>
      </c>
      <c r="J110" s="21">
        <v>21</v>
      </c>
      <c r="K110" s="28">
        <f>I110/$I$2</f>
        <v>0.003406084656084656</v>
      </c>
    </row>
    <row r="111" spans="1:11" ht="12.75">
      <c r="A111" s="21">
        <f>ROW(C4)</f>
        <v>4</v>
      </c>
      <c r="B111" s="22">
        <v>56</v>
      </c>
      <c r="C111" s="23" t="s">
        <v>206</v>
      </c>
      <c r="D111" s="24" t="s">
        <v>207</v>
      </c>
      <c r="E111" s="24" t="s">
        <v>78</v>
      </c>
      <c r="F111" s="31">
        <v>1982</v>
      </c>
      <c r="G111" s="29" t="str">
        <f>VLOOKUP(F111,'RN HZZ'!$A$1:$B$120,2,0)</f>
        <v>ŽA</v>
      </c>
      <c r="H111" s="26" t="str">
        <f>VLOOKUP(F111,'RN ZBPZ'!$A$1:$B$108,2,0)</f>
        <v>ŽA</v>
      </c>
      <c r="I111" s="30">
        <v>0.03616898148148148</v>
      </c>
      <c r="J111" s="21">
        <v>18</v>
      </c>
      <c r="K111" s="28">
        <f>I111/$I$2</f>
        <v>0.0034446649029982366</v>
      </c>
    </row>
    <row r="112" spans="1:11" ht="12.75">
      <c r="A112" s="21">
        <f>ROW(C5)</f>
        <v>5</v>
      </c>
      <c r="B112" s="22">
        <v>55</v>
      </c>
      <c r="C112" s="23" t="s">
        <v>208</v>
      </c>
      <c r="D112" s="24" t="s">
        <v>209</v>
      </c>
      <c r="E112" s="24" t="s">
        <v>150</v>
      </c>
      <c r="F112" s="25">
        <v>1993</v>
      </c>
      <c r="G112" s="29" t="str">
        <f>VLOOKUP(F112,'RN HZZ'!$A$1:$B$120,2,0)</f>
        <v>ŽA</v>
      </c>
      <c r="H112" s="26" t="str">
        <f>VLOOKUP(F112,'RN ZBPZ'!$A$1:$B$108,2,0)</f>
        <v>ŽA</v>
      </c>
      <c r="I112" s="30">
        <v>0.036319444444444446</v>
      </c>
      <c r="J112" s="21">
        <v>16</v>
      </c>
      <c r="K112" s="28">
        <f>I112/$I$2</f>
        <v>0.0034589947089947093</v>
      </c>
    </row>
    <row r="113" spans="1:11" ht="12.75">
      <c r="A113" s="21">
        <f>ROW(C6)</f>
        <v>6</v>
      </c>
      <c r="B113" s="22">
        <v>50</v>
      </c>
      <c r="C113" s="23" t="s">
        <v>210</v>
      </c>
      <c r="D113" s="24" t="s">
        <v>211</v>
      </c>
      <c r="E113" s="24" t="s">
        <v>20</v>
      </c>
      <c r="F113" s="25">
        <v>1996</v>
      </c>
      <c r="G113" s="29" t="str">
        <f>VLOOKUP(F113,'RN HZZ'!$A$1:$B$120,2,0)</f>
        <v>ŽA</v>
      </c>
      <c r="H113" s="26" t="str">
        <f>VLOOKUP(F113,'RN ZBPZ'!$A$1:$B$108,2,0)</f>
        <v>ŽA</v>
      </c>
      <c r="I113" s="30">
        <v>0.0365625</v>
      </c>
      <c r="J113" s="21">
        <v>15</v>
      </c>
      <c r="K113" s="28">
        <f>I113/$I$2</f>
        <v>0.003482142857142857</v>
      </c>
    </row>
    <row r="114" spans="1:11" ht="12.75">
      <c r="A114" s="21">
        <f>ROW(C7)</f>
        <v>7</v>
      </c>
      <c r="B114" s="22">
        <v>97</v>
      </c>
      <c r="C114" s="23" t="s">
        <v>212</v>
      </c>
      <c r="D114" s="24" t="s">
        <v>213</v>
      </c>
      <c r="E114" s="24" t="s">
        <v>17</v>
      </c>
      <c r="F114" s="31">
        <v>1984</v>
      </c>
      <c r="G114" s="29" t="str">
        <f>VLOOKUP(F114,'RN HZZ'!$A$1:$B$120,2,0)</f>
        <v>ŽA</v>
      </c>
      <c r="H114" s="26" t="str">
        <f>VLOOKUP(F114,'RN ZBPZ'!$A$1:$B$108,2,0)</f>
        <v>ŽA</v>
      </c>
      <c r="I114" s="30">
        <v>0.03695601851851852</v>
      </c>
      <c r="J114" s="21">
        <v>14</v>
      </c>
      <c r="K114" s="28">
        <f>I114/$I$2</f>
        <v>0.003519620811287478</v>
      </c>
    </row>
    <row r="115" spans="1:11" ht="12.75">
      <c r="A115" s="21">
        <f>ROW(C8)</f>
        <v>8</v>
      </c>
      <c r="B115" s="22">
        <v>89</v>
      </c>
      <c r="C115" s="23" t="s">
        <v>214</v>
      </c>
      <c r="D115" s="24" t="s">
        <v>215</v>
      </c>
      <c r="E115" s="24" t="s">
        <v>17</v>
      </c>
      <c r="F115" s="25">
        <v>1988</v>
      </c>
      <c r="G115" s="29" t="str">
        <f>VLOOKUP(F115,'RN HZZ'!$A$1:$B$120,2,0)</f>
        <v>ŽA</v>
      </c>
      <c r="H115" s="26" t="str">
        <f>VLOOKUP(F115,'RN ZBPZ'!$A$1:$B$108,2,0)</f>
        <v>ŽA</v>
      </c>
      <c r="I115" s="30">
        <v>0.03829861111111111</v>
      </c>
      <c r="J115" s="21">
        <v>13</v>
      </c>
      <c r="K115" s="28">
        <f>I115/$I$2</f>
        <v>0.003647486772486772</v>
      </c>
    </row>
    <row r="116" spans="1:11" ht="12.75">
      <c r="A116" s="21">
        <f>ROW(C9)</f>
        <v>9</v>
      </c>
      <c r="B116" s="22">
        <v>76</v>
      </c>
      <c r="C116" s="23" t="s">
        <v>216</v>
      </c>
      <c r="D116" s="24" t="s">
        <v>217</v>
      </c>
      <c r="E116" s="24" t="s">
        <v>72</v>
      </c>
      <c r="F116" s="25">
        <v>1983</v>
      </c>
      <c r="G116" s="29" t="str">
        <f>VLOOKUP(F116,'RN HZZ'!$A$1:$B$120,2,0)</f>
        <v>ŽA</v>
      </c>
      <c r="H116" s="26" t="str">
        <f>VLOOKUP(F116,'RN ZBPZ'!$A$1:$B$108,2,0)</f>
        <v>ŽA</v>
      </c>
      <c r="I116" s="30">
        <v>0.03868055555555556</v>
      </c>
      <c r="J116" s="21">
        <v>12</v>
      </c>
      <c r="K116" s="28">
        <f>I116/$I$2</f>
        <v>0.0036838624338624342</v>
      </c>
    </row>
    <row r="117" spans="1:11" ht="12.75">
      <c r="A117" s="21">
        <f>ROW(C10)</f>
        <v>10</v>
      </c>
      <c r="B117" s="22">
        <v>27</v>
      </c>
      <c r="C117" s="23" t="s">
        <v>134</v>
      </c>
      <c r="D117" s="24" t="s">
        <v>218</v>
      </c>
      <c r="E117" s="24" t="s">
        <v>143</v>
      </c>
      <c r="F117" s="31">
        <v>1998</v>
      </c>
      <c r="G117" s="29" t="str">
        <f>VLOOKUP(F117,'RN HZZ'!$A$1:$B$120,2,0)</f>
        <v>ŽA</v>
      </c>
      <c r="H117" s="26" t="str">
        <f>VLOOKUP(F117,'RN ZBPZ'!$A$1:$B$108,2,0)</f>
        <v>ŽA</v>
      </c>
      <c r="I117" s="30">
        <v>0.040740740740740744</v>
      </c>
      <c r="J117" s="21">
        <v>11</v>
      </c>
      <c r="K117" s="28">
        <f>I117/$I$2</f>
        <v>0.003880070546737214</v>
      </c>
    </row>
    <row r="118" spans="1:11" ht="12.75">
      <c r="A118" s="16"/>
      <c r="B118" s="17"/>
      <c r="C118" s="18" t="str">
        <f>'Kat.'!A9</f>
        <v>Ž2 – Ženy nad 35</v>
      </c>
      <c r="D118" s="18" t="str">
        <f>'Kat.'!B9</f>
        <v>(RN 1977 a méně)</v>
      </c>
      <c r="E118" s="18" t="str">
        <f>'Kat.'!C9</f>
        <v>ŽB</v>
      </c>
      <c r="F118" s="17"/>
      <c r="G118" s="17"/>
      <c r="H118" s="17"/>
      <c r="I118" s="19"/>
      <c r="J118" s="17"/>
      <c r="K118" s="20"/>
    </row>
    <row r="119" spans="1:11" ht="12.75">
      <c r="A119" s="21">
        <f>ROW(C1)</f>
        <v>1</v>
      </c>
      <c r="B119" s="32">
        <v>1</v>
      </c>
      <c r="C119" s="33" t="s">
        <v>219</v>
      </c>
      <c r="D119" s="34" t="s">
        <v>220</v>
      </c>
      <c r="E119" s="34" t="s">
        <v>221</v>
      </c>
      <c r="F119" s="36">
        <v>1972</v>
      </c>
      <c r="G119" s="26" t="str">
        <f>VLOOKUP(F119,'RN HZZ'!$A$1:$B$108,2,0)</f>
        <v>ŽB</v>
      </c>
      <c r="H119" s="26" t="str">
        <f>VLOOKUP(F119,'RN ZBPZ'!$A$1:$B$108,2,0)</f>
        <v>ŽB</v>
      </c>
      <c r="I119" s="30">
        <v>0.03197916666666667</v>
      </c>
      <c r="J119" s="21">
        <v>30</v>
      </c>
      <c r="K119" s="28">
        <f>I119/$I$2</f>
        <v>0.003045634920634921</v>
      </c>
    </row>
    <row r="120" spans="1:11" ht="12.75">
      <c r="A120" s="21">
        <f>ROW(C2)</f>
        <v>2</v>
      </c>
      <c r="B120" s="32">
        <v>26</v>
      </c>
      <c r="C120" s="33" t="s">
        <v>134</v>
      </c>
      <c r="D120" s="34" t="s">
        <v>222</v>
      </c>
      <c r="E120" s="34" t="s">
        <v>143</v>
      </c>
      <c r="F120" s="36">
        <v>1972</v>
      </c>
      <c r="G120" s="26" t="str">
        <f>VLOOKUP(F120,'RN HZZ'!$A$1:$B$108,2,0)</f>
        <v>ŽB</v>
      </c>
      <c r="H120" s="26" t="str">
        <f>VLOOKUP(F120,'RN ZBPZ'!$A$1:$B$108,2,0)</f>
        <v>ŽB</v>
      </c>
      <c r="I120" s="30">
        <v>0.03361111111111111</v>
      </c>
      <c r="J120" s="21">
        <v>25</v>
      </c>
      <c r="K120" s="28">
        <f>I120/$I$2</f>
        <v>0.003201058201058201</v>
      </c>
    </row>
    <row r="121" spans="1:11" ht="12.75">
      <c r="A121" s="21">
        <f>ROW(C3)</f>
        <v>3</v>
      </c>
      <c r="B121" s="32">
        <v>70</v>
      </c>
      <c r="C121" s="33" t="s">
        <v>141</v>
      </c>
      <c r="D121" s="34" t="s">
        <v>223</v>
      </c>
      <c r="E121" s="34" t="s">
        <v>143</v>
      </c>
      <c r="F121" s="36">
        <v>1958</v>
      </c>
      <c r="G121" s="26" t="str">
        <f>VLOOKUP(F121,'RN HZZ'!$A$1:$B$108,2,0)</f>
        <v>ŽB</v>
      </c>
      <c r="H121" s="26" t="str">
        <f>VLOOKUP(F121,'RN ZBPZ'!$A$1:$B$108,2,0)</f>
        <v>ŽB</v>
      </c>
      <c r="I121" s="30">
        <v>0.03476851851851852</v>
      </c>
      <c r="J121" s="21">
        <v>21</v>
      </c>
      <c r="K121" s="28">
        <f>I121/$I$2</f>
        <v>0.0033112874779541446</v>
      </c>
    </row>
    <row r="122" spans="1:11" ht="12.75">
      <c r="A122" s="21">
        <f>ROW(C4)</f>
        <v>4</v>
      </c>
      <c r="B122" s="32">
        <v>72</v>
      </c>
      <c r="C122" s="33" t="s">
        <v>224</v>
      </c>
      <c r="D122" s="34" t="s">
        <v>225</v>
      </c>
      <c r="E122" s="34" t="s">
        <v>78</v>
      </c>
      <c r="F122" s="36">
        <v>1966</v>
      </c>
      <c r="G122" s="26" t="str">
        <f>VLOOKUP(F122,'RN HZZ'!$A$1:$B$108,2,0)</f>
        <v>ŽB</v>
      </c>
      <c r="H122" s="26" t="str">
        <f>VLOOKUP(F122,'RN ZBPZ'!$A$1:$B$108,2,0)</f>
        <v>ŽB</v>
      </c>
      <c r="I122" s="30">
        <v>0.03751157407407407</v>
      </c>
      <c r="J122" s="21">
        <v>18</v>
      </c>
      <c r="K122" s="28">
        <f>I122/$I$2</f>
        <v>0.003572530864197531</v>
      </c>
    </row>
    <row r="123" spans="1:11" ht="12.75">
      <c r="A123" s="21">
        <f>ROW(C5)</f>
        <v>5</v>
      </c>
      <c r="B123" s="32">
        <v>106</v>
      </c>
      <c r="C123" s="33" t="s">
        <v>226</v>
      </c>
      <c r="D123" s="34" t="s">
        <v>227</v>
      </c>
      <c r="E123" s="34" t="s">
        <v>17</v>
      </c>
      <c r="F123" s="36">
        <v>1972</v>
      </c>
      <c r="G123" s="26" t="str">
        <f>VLOOKUP(F123,'RN HZZ'!$A$1:$B$108,2,0)</f>
        <v>ŽB</v>
      </c>
      <c r="H123" s="26" t="str">
        <f>VLOOKUP(F123,'RN ZBPZ'!$A$1:$B$108,2,0)</f>
        <v>ŽB</v>
      </c>
      <c r="I123" s="30">
        <v>0.03846064814814815</v>
      </c>
      <c r="J123" s="21">
        <v>16</v>
      </c>
      <c r="K123" s="28">
        <f>I123/$I$2</f>
        <v>0.0036629188712522043</v>
      </c>
    </row>
    <row r="124" spans="1:11" ht="12.75">
      <c r="A124" s="21">
        <f>ROW(C6)</f>
        <v>6</v>
      </c>
      <c r="B124" s="32">
        <v>61</v>
      </c>
      <c r="C124" s="33" t="s">
        <v>228</v>
      </c>
      <c r="D124" s="34" t="s">
        <v>229</v>
      </c>
      <c r="E124" s="34" t="s">
        <v>17</v>
      </c>
      <c r="F124" s="36">
        <v>1971</v>
      </c>
      <c r="G124" s="26" t="str">
        <f>VLOOKUP(F124,'RN HZZ'!$A$1:$B$108,2,0)</f>
        <v>ŽB</v>
      </c>
      <c r="H124" s="26" t="str">
        <f>VLOOKUP(F124,'RN ZBPZ'!$A$1:$B$108,2,0)</f>
        <v>ŽB</v>
      </c>
      <c r="I124" s="30">
        <v>0.03875</v>
      </c>
      <c r="J124" s="21">
        <v>15</v>
      </c>
      <c r="K124" s="28">
        <f>I124/$I$2</f>
        <v>0.0036904761904761906</v>
      </c>
    </row>
    <row r="125" spans="1:11" ht="12.75">
      <c r="A125" s="21">
        <f>ROW(C7)</f>
        <v>7</v>
      </c>
      <c r="B125" s="32">
        <v>34</v>
      </c>
      <c r="C125" s="33" t="s">
        <v>230</v>
      </c>
      <c r="D125" s="34" t="s">
        <v>229</v>
      </c>
      <c r="E125" s="34" t="s">
        <v>231</v>
      </c>
      <c r="F125" s="36">
        <v>1966</v>
      </c>
      <c r="G125" s="26" t="str">
        <f>VLOOKUP(F125,'RN HZZ'!$A$1:$B$108,2,0)</f>
        <v>ŽB</v>
      </c>
      <c r="H125" s="26" t="str">
        <f>VLOOKUP(F125,'RN ZBPZ'!$A$1:$B$108,2,0)</f>
        <v>ŽB</v>
      </c>
      <c r="I125" s="30">
        <v>0.04092592592592593</v>
      </c>
      <c r="J125" s="21">
        <v>14</v>
      </c>
      <c r="K125" s="28">
        <f>I125/$I$2</f>
        <v>0.0038977072310405645</v>
      </c>
    </row>
  </sheetData>
  <sheetProtection selectLockedCells="1" selectUnlockedCells="1"/>
  <hyperlinks>
    <hyperlink ref="C1" r:id="rId1" display="Sponzor časomíry"/>
  </hyperlinks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80" zoomScaleNormal="90" zoomScaleSheetLayoutView="80" workbookViewId="0" topLeftCell="A1">
      <selection activeCell="C1" sqref="C1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3" ht="12.75">
      <c r="A1" s="88" t="str">
        <f>'RN HZZ'!A1</f>
        <v>Rozsah kategorií 2012 závod</v>
      </c>
      <c r="B1" s="52"/>
      <c r="C1" s="52"/>
    </row>
    <row r="2" spans="1:3" ht="12.75">
      <c r="A2" s="89" t="str">
        <f>'Kat.'!A16</f>
        <v>Ženy do 34</v>
      </c>
      <c r="B2" s="89" t="str">
        <f>'Kat.'!B16</f>
        <v>(RN 1978 a mladší)</v>
      </c>
      <c r="C2" s="89" t="str">
        <f>'Kat.'!C16</f>
        <v>ŽA</v>
      </c>
    </row>
    <row r="3" spans="1:2" ht="12.75">
      <c r="A3">
        <v>2012</v>
      </c>
      <c r="B3" t="s">
        <v>564</v>
      </c>
    </row>
    <row r="4" spans="1:2" ht="12.75">
      <c r="A4">
        <v>2011</v>
      </c>
      <c r="B4" t="s">
        <v>564</v>
      </c>
    </row>
    <row r="5" spans="1:2" ht="12.75">
      <c r="A5">
        <v>2010</v>
      </c>
      <c r="B5" t="s">
        <v>564</v>
      </c>
    </row>
    <row r="6" spans="1:2" ht="12.75">
      <c r="A6">
        <v>2009</v>
      </c>
      <c r="B6" t="s">
        <v>564</v>
      </c>
    </row>
    <row r="7" spans="1:2" ht="12.75">
      <c r="A7">
        <v>2008</v>
      </c>
      <c r="B7" t="s">
        <v>564</v>
      </c>
    </row>
    <row r="8" spans="1:2" ht="12.75">
      <c r="A8">
        <v>2007</v>
      </c>
      <c r="B8" t="s">
        <v>564</v>
      </c>
    </row>
    <row r="9" spans="1:2" ht="12.75">
      <c r="A9">
        <v>2006</v>
      </c>
      <c r="B9" t="s">
        <v>564</v>
      </c>
    </row>
    <row r="10" spans="1:2" ht="12.75">
      <c r="A10">
        <v>2005</v>
      </c>
      <c r="B10" t="s">
        <v>564</v>
      </c>
    </row>
    <row r="11" spans="1:2" ht="12.75">
      <c r="A11">
        <v>2004</v>
      </c>
      <c r="B11" t="s">
        <v>564</v>
      </c>
    </row>
    <row r="12" spans="1:2" ht="12.75">
      <c r="A12">
        <v>2003</v>
      </c>
      <c r="B12" t="s">
        <v>564</v>
      </c>
    </row>
    <row r="13" spans="1:2" ht="12.75">
      <c r="A13">
        <v>2002</v>
      </c>
      <c r="B13" t="s">
        <v>564</v>
      </c>
    </row>
    <row r="14" spans="1:2" ht="12.75">
      <c r="A14">
        <v>2001</v>
      </c>
      <c r="B14" t="s">
        <v>564</v>
      </c>
    </row>
    <row r="15" spans="1:2" ht="12.75">
      <c r="A15">
        <v>2000</v>
      </c>
      <c r="B15" t="s">
        <v>564</v>
      </c>
    </row>
    <row r="16" spans="1:2" ht="12.75">
      <c r="A16">
        <v>1999</v>
      </c>
      <c r="B16" t="s">
        <v>564</v>
      </c>
    </row>
    <row r="17" spans="1:2" ht="12.75">
      <c r="A17">
        <v>1998</v>
      </c>
      <c r="B17" t="s">
        <v>564</v>
      </c>
    </row>
    <row r="18" spans="1:2" ht="12.75">
      <c r="A18">
        <v>1997</v>
      </c>
      <c r="B18" t="s">
        <v>564</v>
      </c>
    </row>
    <row r="19" spans="1:2" ht="12.75">
      <c r="A19">
        <v>1996</v>
      </c>
      <c r="B19" t="s">
        <v>564</v>
      </c>
    </row>
    <row r="20" spans="1:2" ht="12.75">
      <c r="A20">
        <v>1995</v>
      </c>
      <c r="B20" t="s">
        <v>564</v>
      </c>
    </row>
    <row r="21" spans="1:2" ht="12.75">
      <c r="A21">
        <v>1994</v>
      </c>
      <c r="B21" t="s">
        <v>564</v>
      </c>
    </row>
    <row r="22" spans="1:2" ht="12.75">
      <c r="A22">
        <v>1993</v>
      </c>
      <c r="B22" t="s">
        <v>564</v>
      </c>
    </row>
    <row r="23" spans="1:2" ht="12.75">
      <c r="A23">
        <v>1992</v>
      </c>
      <c r="B23" t="s">
        <v>564</v>
      </c>
    </row>
    <row r="24" spans="1:2" ht="12.75">
      <c r="A24">
        <v>1991</v>
      </c>
      <c r="B24" t="s">
        <v>564</v>
      </c>
    </row>
    <row r="25" spans="1:2" ht="12.75">
      <c r="A25">
        <v>1990</v>
      </c>
      <c r="B25" t="s">
        <v>564</v>
      </c>
    </row>
    <row r="26" spans="1:2" ht="12.75">
      <c r="A26">
        <v>1989</v>
      </c>
      <c r="B26" t="s">
        <v>564</v>
      </c>
    </row>
    <row r="27" spans="1:2" ht="12.75">
      <c r="A27">
        <v>1988</v>
      </c>
      <c r="B27" t="s">
        <v>564</v>
      </c>
    </row>
    <row r="28" spans="1:2" ht="12.75">
      <c r="A28">
        <v>1987</v>
      </c>
      <c r="B28" t="s">
        <v>564</v>
      </c>
    </row>
    <row r="29" spans="1:2" ht="12.75">
      <c r="A29">
        <v>1986</v>
      </c>
      <c r="B29" t="s">
        <v>564</v>
      </c>
    </row>
    <row r="30" spans="1:2" ht="12.75">
      <c r="A30">
        <v>1985</v>
      </c>
      <c r="B30" t="s">
        <v>564</v>
      </c>
    </row>
    <row r="31" spans="1:2" ht="12.75">
      <c r="A31">
        <v>1984</v>
      </c>
      <c r="B31" t="s">
        <v>564</v>
      </c>
    </row>
    <row r="32" spans="1:2" ht="12.75">
      <c r="A32">
        <v>1983</v>
      </c>
      <c r="B32" t="s">
        <v>564</v>
      </c>
    </row>
    <row r="33" spans="1:2" ht="12.75">
      <c r="A33">
        <v>1982</v>
      </c>
      <c r="B33" t="s">
        <v>564</v>
      </c>
    </row>
    <row r="34" spans="1:2" ht="12.75">
      <c r="A34">
        <v>1981</v>
      </c>
      <c r="B34" t="s">
        <v>564</v>
      </c>
    </row>
    <row r="35" spans="1:2" ht="12.75">
      <c r="A35">
        <v>1980</v>
      </c>
      <c r="B35" t="s">
        <v>564</v>
      </c>
    </row>
    <row r="36" spans="1:2" ht="12.75">
      <c r="A36">
        <v>1979</v>
      </c>
      <c r="B36" t="s">
        <v>564</v>
      </c>
    </row>
    <row r="37" spans="1:2" ht="12.75">
      <c r="A37">
        <v>1978</v>
      </c>
      <c r="B37" t="s">
        <v>564</v>
      </c>
    </row>
    <row r="38" spans="1:3" ht="12.75">
      <c r="A38" s="89" t="str">
        <f>'Kat.'!A17</f>
        <v>Ženy nad 35</v>
      </c>
      <c r="B38" s="89" t="str">
        <f>'Kat.'!B17</f>
        <v>(RN 1977 a méně)</v>
      </c>
      <c r="C38" s="89" t="str">
        <f>'Kat.'!C17</f>
        <v>ŽB</v>
      </c>
    </row>
    <row r="39" spans="1:2" ht="12.75">
      <c r="A39">
        <v>1977</v>
      </c>
      <c r="B39" t="s">
        <v>567</v>
      </c>
    </row>
    <row r="40" spans="1:2" ht="12.75">
      <c r="A40">
        <v>1976</v>
      </c>
      <c r="B40" t="s">
        <v>567</v>
      </c>
    </row>
    <row r="41" spans="1:2" ht="12.75">
      <c r="A41">
        <v>1975</v>
      </c>
      <c r="B41" t="s">
        <v>567</v>
      </c>
    </row>
    <row r="42" spans="1:2" ht="12.75">
      <c r="A42">
        <v>1974</v>
      </c>
      <c r="B42" t="s">
        <v>567</v>
      </c>
    </row>
    <row r="43" spans="1:2" ht="12.75">
      <c r="A43">
        <v>1973</v>
      </c>
      <c r="B43" t="s">
        <v>567</v>
      </c>
    </row>
    <row r="44" spans="1:2" ht="12.75">
      <c r="A44" s="90">
        <f>'RN HZM'!A3</f>
        <v>2012</v>
      </c>
      <c r="B44" t="s">
        <v>567</v>
      </c>
    </row>
    <row r="45" spans="1:2" ht="12.75">
      <c r="A45">
        <v>1972</v>
      </c>
      <c r="B45" t="s">
        <v>567</v>
      </c>
    </row>
    <row r="46" spans="1:2" ht="12.75">
      <c r="A46">
        <v>1971</v>
      </c>
      <c r="B46" t="s">
        <v>567</v>
      </c>
    </row>
    <row r="47" spans="1:2" ht="12.75">
      <c r="A47">
        <v>1970</v>
      </c>
      <c r="B47" t="s">
        <v>567</v>
      </c>
    </row>
    <row r="48" spans="1:2" ht="12.75">
      <c r="A48">
        <v>1969</v>
      </c>
      <c r="B48" t="s">
        <v>567</v>
      </c>
    </row>
    <row r="49" spans="1:2" ht="12.75">
      <c r="A49">
        <v>1968</v>
      </c>
      <c r="B49" t="s">
        <v>567</v>
      </c>
    </row>
    <row r="50" spans="1:2" ht="12.75">
      <c r="A50">
        <v>1967</v>
      </c>
      <c r="B50" t="s">
        <v>567</v>
      </c>
    </row>
    <row r="51" spans="1:2" ht="12.75">
      <c r="A51">
        <v>1966</v>
      </c>
      <c r="B51" t="s">
        <v>567</v>
      </c>
    </row>
    <row r="52" spans="1:2" ht="12.75">
      <c r="A52">
        <v>1965</v>
      </c>
      <c r="B52" t="s">
        <v>567</v>
      </c>
    </row>
    <row r="53" spans="1:2" ht="12.75">
      <c r="A53">
        <v>1964</v>
      </c>
      <c r="B53" t="s">
        <v>567</v>
      </c>
    </row>
    <row r="54" spans="1:2" ht="12.75">
      <c r="A54">
        <v>1963</v>
      </c>
      <c r="B54" t="s">
        <v>567</v>
      </c>
    </row>
    <row r="55" spans="1:2" ht="12.75">
      <c r="A55" s="90">
        <f>'RN HZM'!A4</f>
        <v>2011</v>
      </c>
      <c r="B55" t="s">
        <v>567</v>
      </c>
    </row>
    <row r="56" spans="1:2" ht="12.75">
      <c r="A56">
        <v>1962</v>
      </c>
      <c r="B56" t="s">
        <v>567</v>
      </c>
    </row>
    <row r="57" spans="1:2" ht="12.75">
      <c r="A57">
        <v>1961</v>
      </c>
      <c r="B57" t="s">
        <v>567</v>
      </c>
    </row>
    <row r="58" spans="1:2" ht="12.75">
      <c r="A58">
        <v>1960</v>
      </c>
      <c r="B58" t="s">
        <v>567</v>
      </c>
    </row>
    <row r="59" spans="1:2" ht="12.75">
      <c r="A59">
        <v>1959</v>
      </c>
      <c r="B59" t="s">
        <v>567</v>
      </c>
    </row>
    <row r="60" spans="1:2" ht="12.75">
      <c r="A60">
        <v>1958</v>
      </c>
      <c r="B60" t="s">
        <v>567</v>
      </c>
    </row>
    <row r="61" spans="1:2" ht="12.75">
      <c r="A61">
        <v>1957</v>
      </c>
      <c r="B61" t="s">
        <v>567</v>
      </c>
    </row>
    <row r="62" spans="1:2" ht="12.75">
      <c r="A62">
        <v>1956</v>
      </c>
      <c r="B62" t="s">
        <v>567</v>
      </c>
    </row>
    <row r="63" spans="1:2" ht="12.75">
      <c r="A63">
        <v>1955</v>
      </c>
      <c r="B63" t="s">
        <v>567</v>
      </c>
    </row>
    <row r="64" spans="1:2" ht="12.75">
      <c r="A64">
        <v>1954</v>
      </c>
      <c r="B64" t="s">
        <v>567</v>
      </c>
    </row>
    <row r="65" spans="1:2" ht="12.75">
      <c r="A65">
        <v>1953</v>
      </c>
      <c r="B65" t="s">
        <v>567</v>
      </c>
    </row>
    <row r="66" spans="1:2" ht="12.75">
      <c r="A66" s="90">
        <f>'RN HZM'!A5</f>
        <v>2010</v>
      </c>
      <c r="B66" t="s">
        <v>567</v>
      </c>
    </row>
    <row r="67" spans="1:2" ht="12.75">
      <c r="A67">
        <v>1952</v>
      </c>
      <c r="B67" t="s">
        <v>567</v>
      </c>
    </row>
    <row r="68" spans="1:2" ht="12.75">
      <c r="A68">
        <v>1951</v>
      </c>
      <c r="B68" t="s">
        <v>567</v>
      </c>
    </row>
    <row r="69" spans="1:2" ht="12.75">
      <c r="A69">
        <v>1950</v>
      </c>
      <c r="B69" t="s">
        <v>567</v>
      </c>
    </row>
    <row r="70" spans="1:2" ht="12.75">
      <c r="A70">
        <v>1949</v>
      </c>
      <c r="B70" t="s">
        <v>567</v>
      </c>
    </row>
    <row r="71" spans="1:2" ht="12.75">
      <c r="A71">
        <v>1948</v>
      </c>
      <c r="B71" t="s">
        <v>567</v>
      </c>
    </row>
    <row r="72" spans="1:2" ht="12.75">
      <c r="A72">
        <v>1947</v>
      </c>
      <c r="B72" t="s">
        <v>567</v>
      </c>
    </row>
    <row r="73" spans="1:2" ht="12.75">
      <c r="A73">
        <v>1946</v>
      </c>
      <c r="B73" t="s">
        <v>567</v>
      </c>
    </row>
    <row r="74" spans="1:2" ht="12.75">
      <c r="A74">
        <v>1945</v>
      </c>
      <c r="B74" t="s">
        <v>567</v>
      </c>
    </row>
    <row r="75" spans="1:2" ht="12.75">
      <c r="A75">
        <v>1944</v>
      </c>
      <c r="B75" t="s">
        <v>567</v>
      </c>
    </row>
    <row r="76" spans="1:2" ht="12.75">
      <c r="A76">
        <v>1943</v>
      </c>
      <c r="B76" t="s">
        <v>567</v>
      </c>
    </row>
    <row r="77" spans="1:2" ht="12.75">
      <c r="A77">
        <v>1942</v>
      </c>
      <c r="B77" t="s">
        <v>567</v>
      </c>
    </row>
    <row r="78" spans="1:2" ht="12.75">
      <c r="A78">
        <v>1941</v>
      </c>
      <c r="B78" t="s">
        <v>567</v>
      </c>
    </row>
    <row r="79" spans="1:2" ht="12.75">
      <c r="A79">
        <v>1940</v>
      </c>
      <c r="B79" t="s">
        <v>567</v>
      </c>
    </row>
    <row r="80" spans="1:2" ht="12.75">
      <c r="A80">
        <v>1939</v>
      </c>
      <c r="B80" t="s">
        <v>567</v>
      </c>
    </row>
    <row r="81" spans="1:2" ht="12.75">
      <c r="A81">
        <v>1938</v>
      </c>
      <c r="B81" t="s">
        <v>567</v>
      </c>
    </row>
    <row r="82" spans="1:2" ht="12.75">
      <c r="A82">
        <v>1937</v>
      </c>
      <c r="B82" t="s">
        <v>567</v>
      </c>
    </row>
    <row r="83" spans="1:2" ht="12.75">
      <c r="A83">
        <v>1936</v>
      </c>
      <c r="B83" t="s">
        <v>567</v>
      </c>
    </row>
    <row r="84" spans="1:2" ht="12.75">
      <c r="A84">
        <v>1935</v>
      </c>
      <c r="B84" t="s">
        <v>567</v>
      </c>
    </row>
    <row r="85" spans="1:2" ht="12.75">
      <c r="A85">
        <v>1934</v>
      </c>
      <c r="B85" t="s">
        <v>567</v>
      </c>
    </row>
    <row r="86" spans="1:2" ht="12.75">
      <c r="A86">
        <v>1933</v>
      </c>
      <c r="B86" t="s">
        <v>567</v>
      </c>
    </row>
    <row r="87" spans="1:2" ht="12.75">
      <c r="A87">
        <v>1932</v>
      </c>
      <c r="B87" t="s">
        <v>567</v>
      </c>
    </row>
    <row r="88" spans="1:2" ht="12.75">
      <c r="A88">
        <v>1931</v>
      </c>
      <c r="B88" t="s">
        <v>567</v>
      </c>
    </row>
    <row r="89" spans="1:2" ht="12.75">
      <c r="A89">
        <v>1930</v>
      </c>
      <c r="B89" t="s">
        <v>567</v>
      </c>
    </row>
    <row r="90" spans="1:2" ht="12.75">
      <c r="A90">
        <v>1929</v>
      </c>
      <c r="B90" t="s">
        <v>567</v>
      </c>
    </row>
    <row r="91" spans="1:2" ht="12.75">
      <c r="A91">
        <v>1928</v>
      </c>
      <c r="B91" t="s">
        <v>567</v>
      </c>
    </row>
    <row r="92" spans="1:2" ht="12.75">
      <c r="A92">
        <v>1927</v>
      </c>
      <c r="B92" t="s">
        <v>567</v>
      </c>
    </row>
    <row r="93" spans="1:2" ht="12.75">
      <c r="A93">
        <v>1926</v>
      </c>
      <c r="B93" t="s">
        <v>567</v>
      </c>
    </row>
    <row r="94" spans="1:2" ht="12.75">
      <c r="A94">
        <v>1925</v>
      </c>
      <c r="B94" t="s">
        <v>567</v>
      </c>
    </row>
    <row r="95" spans="1:2" ht="12.75">
      <c r="A95">
        <v>1924</v>
      </c>
      <c r="B95" t="s">
        <v>567</v>
      </c>
    </row>
    <row r="96" spans="1:2" ht="12.75">
      <c r="A96">
        <v>1923</v>
      </c>
      <c r="B96" t="s">
        <v>567</v>
      </c>
    </row>
    <row r="97" spans="1:2" ht="12.75">
      <c r="A97">
        <v>1922</v>
      </c>
      <c r="B97" t="s">
        <v>567</v>
      </c>
    </row>
    <row r="98" spans="1:2" ht="12.75">
      <c r="A98">
        <v>1921</v>
      </c>
      <c r="B98" t="s">
        <v>567</v>
      </c>
    </row>
    <row r="99" spans="1:2" ht="12.75">
      <c r="A99">
        <v>1920</v>
      </c>
      <c r="B99" t="s">
        <v>567</v>
      </c>
    </row>
    <row r="100" spans="1:2" ht="12.75">
      <c r="A100">
        <v>1919</v>
      </c>
      <c r="B100" t="s">
        <v>567</v>
      </c>
    </row>
    <row r="101" spans="1:2" ht="12.75">
      <c r="A101">
        <v>1918</v>
      </c>
      <c r="B101" t="s">
        <v>567</v>
      </c>
    </row>
    <row r="102" spans="1:2" ht="12.75">
      <c r="A102">
        <v>1917</v>
      </c>
      <c r="B102" t="s">
        <v>567</v>
      </c>
    </row>
    <row r="103" spans="1:2" ht="12.75">
      <c r="A103">
        <v>1916</v>
      </c>
      <c r="B103" t="s">
        <v>567</v>
      </c>
    </row>
    <row r="104" spans="1:2" ht="12.75">
      <c r="A104">
        <v>1915</v>
      </c>
      <c r="B104" t="s">
        <v>567</v>
      </c>
    </row>
    <row r="105" spans="1:2" ht="12.75">
      <c r="A105">
        <v>1914</v>
      </c>
      <c r="B105" t="s">
        <v>567</v>
      </c>
    </row>
    <row r="106" spans="1:2" ht="12.75">
      <c r="A106">
        <v>1913</v>
      </c>
      <c r="B106" t="s">
        <v>567</v>
      </c>
    </row>
    <row r="107" spans="1:2" ht="12.75">
      <c r="A107">
        <v>1912</v>
      </c>
      <c r="B107" t="s">
        <v>567</v>
      </c>
    </row>
    <row r="108" spans="1:2" ht="12.75">
      <c r="A108">
        <v>1911</v>
      </c>
      <c r="B108" t="s">
        <v>567</v>
      </c>
    </row>
    <row r="109" spans="1:2" ht="12.75">
      <c r="A109">
        <v>1910</v>
      </c>
      <c r="B109" t="s">
        <v>567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80" zoomScaleNormal="90" zoomScaleSheetLayoutView="80" workbookViewId="0" topLeftCell="A1">
      <selection activeCell="B21" sqref="B2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91" t="s">
        <v>577</v>
      </c>
      <c r="B1" s="91"/>
    </row>
    <row r="2" spans="1:2" ht="12.75">
      <c r="A2" s="92">
        <v>1</v>
      </c>
      <c r="B2" s="58">
        <v>30</v>
      </c>
    </row>
    <row r="3" spans="1:2" ht="12.75">
      <c r="A3" s="92">
        <v>2</v>
      </c>
      <c r="B3" s="58">
        <v>25</v>
      </c>
    </row>
    <row r="4" spans="1:2" ht="12.75">
      <c r="A4" s="92">
        <v>3</v>
      </c>
      <c r="B4" s="58">
        <v>21</v>
      </c>
    </row>
    <row r="5" spans="1:2" ht="12.75">
      <c r="A5" s="92">
        <v>4</v>
      </c>
      <c r="B5" s="58">
        <v>18</v>
      </c>
    </row>
    <row r="6" spans="1:2" ht="12.75">
      <c r="A6" s="92">
        <v>5</v>
      </c>
      <c r="B6" s="58">
        <v>16</v>
      </c>
    </row>
    <row r="7" spans="1:2" ht="12.75">
      <c r="A7" s="92">
        <v>6</v>
      </c>
      <c r="B7" s="58">
        <v>15</v>
      </c>
    </row>
    <row r="8" spans="1:2" ht="12.75">
      <c r="A8" s="92">
        <v>7</v>
      </c>
      <c r="B8" s="58">
        <v>14</v>
      </c>
    </row>
    <row r="9" spans="1:2" ht="12.75">
      <c r="A9" s="92">
        <v>8</v>
      </c>
      <c r="B9" s="58">
        <v>13</v>
      </c>
    </row>
    <row r="10" spans="1:2" ht="12.75">
      <c r="A10" s="92">
        <v>9</v>
      </c>
      <c r="B10" s="58">
        <v>12</v>
      </c>
    </row>
    <row r="11" spans="1:2" ht="12.75">
      <c r="A11" s="92">
        <v>10</v>
      </c>
      <c r="B11" s="58">
        <v>11</v>
      </c>
    </row>
    <row r="12" spans="1:2" ht="12.75">
      <c r="A12" s="92">
        <v>11</v>
      </c>
      <c r="B12" s="58">
        <v>10</v>
      </c>
    </row>
    <row r="13" spans="1:2" ht="12.75">
      <c r="A13" s="92">
        <v>12</v>
      </c>
      <c r="B13" s="58">
        <v>9</v>
      </c>
    </row>
    <row r="14" spans="1:2" ht="12.75">
      <c r="A14" s="92">
        <v>13</v>
      </c>
      <c r="B14" s="58">
        <v>8</v>
      </c>
    </row>
    <row r="15" spans="1:2" ht="12.75">
      <c r="A15" s="92">
        <v>14</v>
      </c>
      <c r="B15" s="58">
        <v>7</v>
      </c>
    </row>
    <row r="16" spans="1:2" ht="12.75">
      <c r="A16" s="92">
        <v>15</v>
      </c>
      <c r="B16" s="58">
        <v>6</v>
      </c>
    </row>
    <row r="17" spans="1:2" ht="12.75">
      <c r="A17" s="92">
        <v>16</v>
      </c>
      <c r="B17" s="58">
        <v>5</v>
      </c>
    </row>
    <row r="18" spans="1:2" ht="12.75">
      <c r="A18" s="92">
        <v>17</v>
      </c>
      <c r="B18" s="58">
        <v>4</v>
      </c>
    </row>
    <row r="19" spans="1:2" ht="12.75">
      <c r="A19" s="92">
        <v>18</v>
      </c>
      <c r="B19" s="58">
        <v>3</v>
      </c>
    </row>
    <row r="20" spans="1:2" ht="12.75">
      <c r="A20" s="92">
        <v>19</v>
      </c>
      <c r="B20" s="58">
        <v>2</v>
      </c>
    </row>
    <row r="21" spans="1:2" ht="12.75">
      <c r="A21" s="92">
        <v>20</v>
      </c>
      <c r="B21" s="5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80" zoomScaleNormal="90" zoomScaleSheetLayoutView="80" workbookViewId="0" topLeftCell="A28">
      <selection activeCell="F58" sqref="F58"/>
    </sheetView>
  </sheetViews>
  <sheetFormatPr defaultColWidth="12.00390625" defaultRowHeight="12.75"/>
  <cols>
    <col min="1" max="16384" width="11.625" style="0" customWidth="1"/>
  </cols>
  <sheetData>
    <row r="1" spans="1:6" ht="12.75">
      <c r="A1" s="93">
        <v>1.215277777777778</v>
      </c>
      <c r="B1" s="94" t="str">
        <f>TEXT(A1,"[hh]:mm:ss,00")</f>
        <v>29:10:00,00</v>
      </c>
      <c r="C1" s="95" t="str">
        <f>LEFT(B1,5)</f>
        <v>29:10</v>
      </c>
      <c r="D1" s="96">
        <f>ABS(LEFT(C1,2))</f>
        <v>29</v>
      </c>
      <c r="E1" s="96">
        <f>ABS(RIGHT(C1,2))</f>
        <v>10</v>
      </c>
      <c r="F1" s="97">
        <f>TIME(0,D1,E1)</f>
        <v>0.02025462962962963</v>
      </c>
    </row>
    <row r="2" spans="1:6" ht="12.75">
      <c r="A2" s="98">
        <v>1.2229166666666667</v>
      </c>
      <c r="B2" s="94" t="str">
        <f>TEXT(A2,"[hh]:mm:ss,00")</f>
        <v>29:21:00,00</v>
      </c>
      <c r="C2" s="95" t="str">
        <f>LEFT(B2,5)</f>
        <v>29:21</v>
      </c>
      <c r="D2" s="96">
        <f>ABS(LEFT(C2,2))</f>
        <v>29</v>
      </c>
      <c r="E2" s="96">
        <f>ABS(RIGHT(C2,2))</f>
        <v>21</v>
      </c>
      <c r="F2" s="97">
        <f>TIME(0,D2,E2)</f>
        <v>0.020381944444444446</v>
      </c>
    </row>
    <row r="3" spans="1:6" ht="12.75">
      <c r="A3" s="99">
        <v>1.253472222222222</v>
      </c>
      <c r="B3" s="94" t="str">
        <f>TEXT(A3,"[hh]:mm:ss,00")</f>
        <v>30:05:00,00</v>
      </c>
      <c r="C3" s="95" t="str">
        <f>LEFT(B3,5)</f>
        <v>30:05</v>
      </c>
      <c r="D3" s="96">
        <f>ABS(LEFT(C3,2))</f>
        <v>30</v>
      </c>
      <c r="E3" s="96">
        <f>ABS(RIGHT(C3,2))</f>
        <v>5</v>
      </c>
      <c r="F3" s="97">
        <f>TIME(0,D3,E3)</f>
        <v>0.020891203703703703</v>
      </c>
    </row>
    <row r="4" spans="1:6" ht="12.75">
      <c r="A4" s="100">
        <v>1.2631944444444445</v>
      </c>
      <c r="B4" s="94" t="str">
        <f>TEXT(A4,"[hh]:mm:ss,00")</f>
        <v>30:19:00,00</v>
      </c>
      <c r="C4" s="95" t="str">
        <f>LEFT(B4,5)</f>
        <v>30:19</v>
      </c>
      <c r="D4" s="96">
        <f>ABS(LEFT(C4,2))</f>
        <v>30</v>
      </c>
      <c r="E4" s="96">
        <f>ABS(RIGHT(C4,2))</f>
        <v>19</v>
      </c>
      <c r="F4" s="97">
        <f>TIME(0,D4,E4)</f>
        <v>0.02105324074074074</v>
      </c>
    </row>
    <row r="5" spans="1:6" ht="12.75">
      <c r="A5" s="101">
        <v>1.2840277777777778</v>
      </c>
      <c r="B5" s="94" t="str">
        <f>TEXT(A5,"[hh]:mm:ss,00")</f>
        <v>30:49:00,00</v>
      </c>
      <c r="C5" s="95" t="str">
        <f>LEFT(B5,5)</f>
        <v>30:49</v>
      </c>
      <c r="D5" s="96">
        <f>ABS(LEFT(C5,2))</f>
        <v>30</v>
      </c>
      <c r="E5" s="96">
        <f>ABS(RIGHT(C5,2))</f>
        <v>49</v>
      </c>
      <c r="F5" s="97">
        <f>TIME(0,D5,E5)</f>
        <v>0.02140046296296296</v>
      </c>
    </row>
    <row r="6" spans="1:6" ht="12.75">
      <c r="A6" s="101">
        <v>1.309027777777778</v>
      </c>
      <c r="B6" s="94" t="str">
        <f>TEXT(A6,"[hh]:mm:ss,00")</f>
        <v>31:25:00,00</v>
      </c>
      <c r="C6" s="95" t="str">
        <f>LEFT(B6,5)</f>
        <v>31:25</v>
      </c>
      <c r="D6" s="96">
        <f>ABS(LEFT(C6,2))</f>
        <v>31</v>
      </c>
      <c r="E6" s="96">
        <f>ABS(RIGHT(C6,2))</f>
        <v>25</v>
      </c>
      <c r="F6" s="97">
        <f>TIME(0,D6,E6)</f>
        <v>0.02181712962962963</v>
      </c>
    </row>
    <row r="7" spans="1:6" ht="12.75">
      <c r="A7" s="100">
        <v>1.3138888888888889</v>
      </c>
      <c r="B7" s="94" t="str">
        <f>TEXT(A7,"[hh]:mm:ss,00")</f>
        <v>31:32:00,00</v>
      </c>
      <c r="C7" s="95" t="str">
        <f>LEFT(B7,5)</f>
        <v>31:32</v>
      </c>
      <c r="D7" s="96">
        <f>ABS(LEFT(C7,2))</f>
        <v>31</v>
      </c>
      <c r="E7" s="96">
        <f>ABS(RIGHT(C7,2))</f>
        <v>32</v>
      </c>
      <c r="F7" s="97">
        <f>TIME(0,D7,E7)</f>
        <v>0.02189814814814815</v>
      </c>
    </row>
    <row r="8" spans="1:6" ht="12.75">
      <c r="A8" s="101">
        <v>1.3222222222222222</v>
      </c>
      <c r="B8" s="94" t="str">
        <f>TEXT(A8,"[hh]:mm:ss,00")</f>
        <v>31:44:00,00</v>
      </c>
      <c r="C8" s="95" t="str">
        <f>LEFT(B8,5)</f>
        <v>31:44</v>
      </c>
      <c r="D8" s="96">
        <f>ABS(LEFT(C8,2))</f>
        <v>31</v>
      </c>
      <c r="E8" s="96">
        <f>ABS(RIGHT(C8,2))</f>
        <v>44</v>
      </c>
      <c r="F8" s="97">
        <f>TIME(0,D8,E8)</f>
        <v>0.022037037037037036</v>
      </c>
    </row>
    <row r="9" spans="1:6" ht="12.75">
      <c r="A9" s="101">
        <v>1.3402777777777777</v>
      </c>
      <c r="B9" s="94" t="str">
        <f>TEXT(A9,"[hh]:mm:ss,00")</f>
        <v>32:10:00,00</v>
      </c>
      <c r="C9" s="95" t="str">
        <f>LEFT(B9,5)</f>
        <v>32:10</v>
      </c>
      <c r="D9" s="96">
        <f>ABS(LEFT(C9,2))</f>
        <v>32</v>
      </c>
      <c r="E9" s="96">
        <f>ABS(RIGHT(C9,2))</f>
        <v>10</v>
      </c>
      <c r="F9" s="97">
        <f>TIME(0,D9,E9)</f>
        <v>0.022337962962962962</v>
      </c>
    </row>
    <row r="10" spans="1:6" ht="12.75">
      <c r="A10" s="100">
        <v>1.357638888888889</v>
      </c>
      <c r="B10" s="94" t="str">
        <f>TEXT(A10,"[hh]:mm:ss,00")</f>
        <v>32:35:00,00</v>
      </c>
      <c r="C10" s="95" t="str">
        <f>LEFT(B10,5)</f>
        <v>32:35</v>
      </c>
      <c r="D10" s="96">
        <f>ABS(LEFT(C10,2))</f>
        <v>32</v>
      </c>
      <c r="E10" s="96">
        <f>ABS(RIGHT(C10,2))</f>
        <v>35</v>
      </c>
      <c r="F10" s="97">
        <f>TIME(0,D10,E10)</f>
        <v>0.022627314814814815</v>
      </c>
    </row>
    <row r="11" spans="1:6" ht="12.75">
      <c r="A11" s="100">
        <v>1.3736111111111111</v>
      </c>
      <c r="B11" s="94" t="str">
        <f>TEXT(A11,"[hh]:mm:ss,00")</f>
        <v>32:58:00,00</v>
      </c>
      <c r="C11" s="95" t="str">
        <f>LEFT(B11,5)</f>
        <v>32:58</v>
      </c>
      <c r="D11" s="96">
        <f>ABS(LEFT(C11,2))</f>
        <v>32</v>
      </c>
      <c r="E11" s="96">
        <f>ABS(RIGHT(C11,2))</f>
        <v>58</v>
      </c>
      <c r="F11" s="97">
        <f>TIME(0,D11,E11)</f>
        <v>0.022893518518518518</v>
      </c>
    </row>
    <row r="12" spans="1:6" ht="12.75">
      <c r="A12" s="100">
        <v>1.3798611111111112</v>
      </c>
      <c r="B12" s="94" t="str">
        <f>TEXT(A12,"[hh]:mm:ss,00")</f>
        <v>33:07:00,00</v>
      </c>
      <c r="C12" s="95" t="str">
        <f>LEFT(B12,5)</f>
        <v>33:07</v>
      </c>
      <c r="D12" s="96">
        <f>ABS(LEFT(C12,2))</f>
        <v>33</v>
      </c>
      <c r="E12" s="96">
        <f>ABS(RIGHT(C12,2))</f>
        <v>7</v>
      </c>
      <c r="F12" s="97">
        <f>TIME(0,D12,E12)</f>
        <v>0.022997685185185184</v>
      </c>
    </row>
    <row r="13" spans="1:6" ht="12.75">
      <c r="A13" s="101">
        <v>1.3902777777777777</v>
      </c>
      <c r="B13" s="94" t="str">
        <f>TEXT(A13,"[hh]:mm:ss,00")</f>
        <v>33:22:00,00</v>
      </c>
      <c r="C13" s="95" t="str">
        <f>LEFT(B13,5)</f>
        <v>33:22</v>
      </c>
      <c r="D13" s="96">
        <f>ABS(LEFT(C13,2))</f>
        <v>33</v>
      </c>
      <c r="E13" s="96">
        <f>ABS(RIGHT(C13,2))</f>
        <v>22</v>
      </c>
      <c r="F13" s="97">
        <f>TIME(0,D13,E13)</f>
        <v>0.023171296296296297</v>
      </c>
    </row>
    <row r="14" spans="1:6" ht="12.75">
      <c r="A14" s="101">
        <v>1.392361111111111</v>
      </c>
      <c r="B14" s="94" t="str">
        <f>TEXT(A14,"[hh]:mm:ss,00")</f>
        <v>33:25:00,00</v>
      </c>
      <c r="C14" s="95" t="str">
        <f>LEFT(B14,5)</f>
        <v>33:25</v>
      </c>
      <c r="D14" s="96">
        <f>ABS(LEFT(C14,2))</f>
        <v>33</v>
      </c>
      <c r="E14" s="96">
        <f>ABS(RIGHT(C14,2))</f>
        <v>25</v>
      </c>
      <c r="F14" s="97">
        <f>TIME(0,D14,E14)</f>
        <v>0.023206018518518518</v>
      </c>
    </row>
    <row r="15" spans="1:6" ht="12.75">
      <c r="A15" s="101">
        <v>1.3986111111111112</v>
      </c>
      <c r="B15" s="94" t="str">
        <f>TEXT(A15,"[hh]:mm:ss,00")</f>
        <v>33:34:00,00</v>
      </c>
      <c r="C15" s="95" t="str">
        <f>LEFT(B15,5)</f>
        <v>33:34</v>
      </c>
      <c r="D15" s="96">
        <f>ABS(LEFT(C15,2))</f>
        <v>33</v>
      </c>
      <c r="E15" s="96">
        <f>ABS(RIGHT(C15,2))</f>
        <v>34</v>
      </c>
      <c r="F15" s="97">
        <f>TIME(0,D15,E15)</f>
        <v>0.023310185185185184</v>
      </c>
    </row>
    <row r="16" spans="1:6" ht="12.75">
      <c r="A16" s="101">
        <v>1.4076388888888889</v>
      </c>
      <c r="B16" s="94" t="str">
        <f>TEXT(A16,"[hh]:mm:ss,00")</f>
        <v>33:47:00,00</v>
      </c>
      <c r="C16" s="95" t="str">
        <f>LEFT(B16,5)</f>
        <v>33:47</v>
      </c>
      <c r="D16" s="96">
        <f>ABS(LEFT(C16,2))</f>
        <v>33</v>
      </c>
      <c r="E16" s="96">
        <f>ABS(RIGHT(C16,2))</f>
        <v>47</v>
      </c>
      <c r="F16" s="97">
        <f>TIME(0,D16,E16)</f>
        <v>0.023460648148148147</v>
      </c>
    </row>
    <row r="17" spans="1:6" ht="12.75">
      <c r="A17" s="101">
        <v>1.4409722222222223</v>
      </c>
      <c r="B17" s="94" t="str">
        <f>TEXT(A17,"[hh]:mm:ss,00")</f>
        <v>34:35:00,00</v>
      </c>
      <c r="C17" s="95" t="str">
        <f>LEFT(B17,5)</f>
        <v>34:35</v>
      </c>
      <c r="D17" s="96">
        <f>ABS(LEFT(C17,2))</f>
        <v>34</v>
      </c>
      <c r="E17" s="96">
        <f>ABS(RIGHT(C17,2))</f>
        <v>35</v>
      </c>
      <c r="F17" s="97">
        <f>TIME(0,D17,E17)</f>
        <v>0.024016203703703703</v>
      </c>
    </row>
    <row r="18" spans="1:6" ht="12.75">
      <c r="A18" s="100">
        <v>1.4708333333333332</v>
      </c>
      <c r="B18" s="94" t="str">
        <f>TEXT(A18,"[hh]:mm:ss,00")</f>
        <v>35:18:00,00</v>
      </c>
      <c r="C18" s="95" t="str">
        <f>LEFT(B18,5)</f>
        <v>35:18</v>
      </c>
      <c r="D18" s="96">
        <f>ABS(LEFT(C18,2))</f>
        <v>35</v>
      </c>
      <c r="E18" s="96">
        <f>ABS(RIGHT(C18,2))</f>
        <v>18</v>
      </c>
      <c r="F18" s="97">
        <f>TIME(0,D18,E18)</f>
        <v>0.02451388888888889</v>
      </c>
    </row>
    <row r="19" spans="1:6" ht="12.75">
      <c r="A19" s="100">
        <v>1.4729166666666667</v>
      </c>
      <c r="B19" s="94" t="str">
        <f>TEXT(A19,"[hh]:mm:ss,00")</f>
        <v>35:21:00,00</v>
      </c>
      <c r="C19" s="95" t="str">
        <f>LEFT(B19,5)</f>
        <v>35:21</v>
      </c>
      <c r="D19" s="96">
        <f>ABS(LEFT(C19,2))</f>
        <v>35</v>
      </c>
      <c r="E19" s="96">
        <f>ABS(RIGHT(C19,2))</f>
        <v>21</v>
      </c>
      <c r="F19" s="97">
        <f>TIME(0,D19,E19)</f>
        <v>0.02454861111111111</v>
      </c>
    </row>
    <row r="20" spans="1:6" ht="12.75">
      <c r="A20" s="100">
        <v>1.5208333333333333</v>
      </c>
      <c r="B20" s="94" t="str">
        <f>TEXT(A20,"[hh]:mm:ss,00")</f>
        <v>36:30:00,00</v>
      </c>
      <c r="C20" s="95" t="str">
        <f>LEFT(B20,5)</f>
        <v>36:30</v>
      </c>
      <c r="D20" s="96">
        <f>ABS(LEFT(C20,2))</f>
        <v>36</v>
      </c>
      <c r="E20" s="96">
        <f>ABS(RIGHT(C20,2))</f>
        <v>30</v>
      </c>
      <c r="F20" s="97">
        <f>TIME(0,D20,E20)</f>
        <v>0.025347222222222222</v>
      </c>
    </row>
    <row r="21" spans="1:6" ht="12.75">
      <c r="A21" s="100">
        <v>1.5347222222222223</v>
      </c>
      <c r="B21" s="94" t="str">
        <f>TEXT(A21,"[hh]:mm:ss,00")</f>
        <v>36:50:00,00</v>
      </c>
      <c r="C21" s="95" t="str">
        <f>LEFT(B21,5)</f>
        <v>36:50</v>
      </c>
      <c r="D21" s="96">
        <f>ABS(LEFT(C21,2))</f>
        <v>36</v>
      </c>
      <c r="E21" s="96">
        <f>ABS(RIGHT(C21,2))</f>
        <v>50</v>
      </c>
      <c r="F21" s="97">
        <f>TIME(0,D21,E21)</f>
        <v>0.025578703703703704</v>
      </c>
    </row>
    <row r="22" spans="1:6" ht="12.75">
      <c r="A22" s="101">
        <v>1.5875</v>
      </c>
      <c r="B22" s="94" t="str">
        <f>TEXT(A22,"[hh]:mm:ss,00")</f>
        <v>38:06:00,00</v>
      </c>
      <c r="C22" s="95" t="str">
        <f>LEFT(B22,5)</f>
        <v>38:06</v>
      </c>
      <c r="D22" s="96">
        <f>ABS(LEFT(C22,2))</f>
        <v>38</v>
      </c>
      <c r="E22" s="96">
        <f>ABS(RIGHT(C22,2))</f>
        <v>6</v>
      </c>
      <c r="F22" s="97">
        <f>TIME(0,D22,E22)</f>
        <v>0.026458333333333334</v>
      </c>
    </row>
    <row r="23" spans="1:6" ht="12.75">
      <c r="A23" s="100">
        <v>1.5993055555555555</v>
      </c>
      <c r="B23" s="94" t="str">
        <f>TEXT(A23,"[hh]:mm:ss,00")</f>
        <v>38:23:00,00</v>
      </c>
      <c r="C23" s="95" t="str">
        <f>LEFT(B23,5)</f>
        <v>38:23</v>
      </c>
      <c r="D23" s="96">
        <f>ABS(LEFT(C23,2))</f>
        <v>38</v>
      </c>
      <c r="E23" s="96">
        <f>ABS(RIGHT(C23,2))</f>
        <v>23</v>
      </c>
      <c r="F23" s="97">
        <f>TIME(0,D23,E23)</f>
        <v>0.02665509259259259</v>
      </c>
    </row>
    <row r="24" spans="1:6" ht="12.75">
      <c r="A24" s="101">
        <v>1.6881944444444443</v>
      </c>
      <c r="B24" s="94" t="str">
        <f>TEXT(A24,"[hh]:mm:ss,00")</f>
        <v>40:31:00,00</v>
      </c>
      <c r="C24" s="95" t="str">
        <f>LEFT(B24,5)</f>
        <v>40:31</v>
      </c>
      <c r="D24" s="96">
        <f>ABS(LEFT(C24,2))</f>
        <v>40</v>
      </c>
      <c r="E24" s="96">
        <f>ABS(RIGHT(C24,2))</f>
        <v>31</v>
      </c>
      <c r="F24" s="97">
        <f>TIME(0,D24,E24)</f>
        <v>0.028136574074074074</v>
      </c>
    </row>
    <row r="25" spans="1:6" ht="12.75">
      <c r="A25" s="101">
        <v>1.698611111111111</v>
      </c>
      <c r="B25" s="94" t="str">
        <f>TEXT(A25,"[hh]:mm:ss,00")</f>
        <v>40:46:00,00</v>
      </c>
      <c r="C25" s="95" t="str">
        <f>LEFT(B25,5)</f>
        <v>40:46</v>
      </c>
      <c r="D25" s="96">
        <f>ABS(LEFT(C25,2))</f>
        <v>40</v>
      </c>
      <c r="E25" s="96">
        <f>ABS(RIGHT(C25,2))</f>
        <v>46</v>
      </c>
      <c r="F25" s="97">
        <f>TIME(0,D25,E25)</f>
        <v>0.028310185185185185</v>
      </c>
    </row>
    <row r="26" spans="1:6" ht="12.75">
      <c r="A26" s="102">
        <v>1.747222222222222</v>
      </c>
      <c r="B26" s="94" t="str">
        <f>TEXT(A26,"[hh]:mm:ss,00")</f>
        <v>41:56:00,00</v>
      </c>
      <c r="C26" s="95" t="str">
        <f>LEFT(B26,5)</f>
        <v>41:56</v>
      </c>
      <c r="D26" s="96">
        <f>ABS(LEFT(C26,2))</f>
        <v>41</v>
      </c>
      <c r="E26" s="96">
        <f>ABS(RIGHT(C26,2))</f>
        <v>56</v>
      </c>
      <c r="F26" s="97">
        <f>TIME(0,D26,E26)</f>
        <v>0.02912037037037037</v>
      </c>
    </row>
    <row r="27" spans="1:6" ht="12.75">
      <c r="A27" s="103">
        <v>1.8673611111111112</v>
      </c>
      <c r="B27" s="94" t="str">
        <f>TEXT(A27,"[hh]:mm:ss,00")</f>
        <v>44:49:00,00</v>
      </c>
      <c r="C27" s="95" t="str">
        <f>LEFT(B27,5)</f>
        <v>44:49</v>
      </c>
      <c r="D27" s="96">
        <f>ABS(LEFT(C27,2))</f>
        <v>44</v>
      </c>
      <c r="E27" s="96">
        <f>ABS(RIGHT(C27,2))</f>
        <v>49</v>
      </c>
      <c r="F27" s="97">
        <f>TIME(0,D27,E27)</f>
        <v>0.031122685185185184</v>
      </c>
    </row>
    <row r="28" spans="1:6" ht="12.75">
      <c r="A28" s="100">
        <v>1.926388888888889</v>
      </c>
      <c r="B28" s="94" t="str">
        <f>TEXT(A28,"[hh]:mm:ss,00")</f>
        <v>46:14:00,00</v>
      </c>
      <c r="C28" s="95" t="str">
        <f>LEFT(B28,5)</f>
        <v>46:14</v>
      </c>
      <c r="D28" s="96">
        <f>ABS(LEFT(C28,2))</f>
        <v>46</v>
      </c>
      <c r="E28" s="96">
        <f>ABS(RIGHT(C28,2))</f>
        <v>14</v>
      </c>
      <c r="F28" s="97">
        <f>TIME(0,D28,E28)</f>
        <v>0.03210648148148148</v>
      </c>
    </row>
    <row r="29" spans="1:6" ht="12.75">
      <c r="A29" s="100">
        <v>1.9673611111111111</v>
      </c>
      <c r="B29" s="94" t="str">
        <f>TEXT(A29,"[hh]:mm:ss,00")</f>
        <v>47:13:00,00</v>
      </c>
      <c r="C29" s="95" t="str">
        <f>LEFT(B29,5)</f>
        <v>47:13</v>
      </c>
      <c r="D29" s="96">
        <f>ABS(LEFT(C29,2))</f>
        <v>47</v>
      </c>
      <c r="E29" s="96">
        <f>ABS(RIGHT(C29,2))</f>
        <v>13</v>
      </c>
      <c r="F29" s="97">
        <f>TIME(0,D29,E29)</f>
        <v>0.032789351851851854</v>
      </c>
    </row>
    <row r="31" spans="1:6" ht="12.75">
      <c r="A31" s="104">
        <v>1.3402777777777777</v>
      </c>
      <c r="B31" s="94" t="str">
        <f>TEXT(A31,"[hh]:mm:ss,00")</f>
        <v>32:10:00,00</v>
      </c>
      <c r="C31" s="95" t="str">
        <f>LEFT(B31,5)</f>
        <v>32:10</v>
      </c>
      <c r="D31" s="96">
        <f>ABS(LEFT(C31,2))</f>
        <v>32</v>
      </c>
      <c r="E31" s="96">
        <f>ABS(RIGHT(C31,2))</f>
        <v>10</v>
      </c>
      <c r="F31" s="97">
        <f>TIME(0,D31,E31)</f>
        <v>0.022337962962962962</v>
      </c>
    </row>
    <row r="32" spans="1:6" ht="12.75">
      <c r="A32" s="105">
        <v>1.377777777777778</v>
      </c>
      <c r="B32" s="94" t="str">
        <f>TEXT(A32,"[hh]:mm:ss,00")</f>
        <v>33:04:00,00</v>
      </c>
      <c r="C32" s="95" t="str">
        <f>LEFT(B32,5)</f>
        <v>33:04</v>
      </c>
      <c r="D32" s="96">
        <f>ABS(LEFT(C32,2))</f>
        <v>33</v>
      </c>
      <c r="E32" s="96">
        <f>ABS(RIGHT(C32,2))</f>
        <v>4</v>
      </c>
      <c r="F32" s="97">
        <f>TIME(0,D32,E32)</f>
        <v>0.022962962962962963</v>
      </c>
    </row>
    <row r="33" spans="1:6" ht="12.75">
      <c r="A33" s="106">
        <v>1.4256944444444446</v>
      </c>
      <c r="B33" s="94" t="str">
        <f>TEXT(A33,"[hh]:mm:ss,00")</f>
        <v>34:13:00,00</v>
      </c>
      <c r="C33" s="95" t="str">
        <f>LEFT(B33,5)</f>
        <v>34:13</v>
      </c>
      <c r="D33" s="96">
        <f>ABS(LEFT(C33,2))</f>
        <v>34</v>
      </c>
      <c r="E33" s="96">
        <f>ABS(RIGHT(C33,2))</f>
        <v>13</v>
      </c>
      <c r="F33" s="97">
        <f>TIME(0,D33,E33)</f>
        <v>0.023761574074074074</v>
      </c>
    </row>
    <row r="34" spans="1:6" ht="12.75">
      <c r="A34" s="107">
        <v>1.5465277777777777</v>
      </c>
      <c r="B34" s="94" t="str">
        <f>TEXT(A34,"[hh]:mm:ss,00")</f>
        <v>37:07:00,00</v>
      </c>
      <c r="C34" s="95" t="str">
        <f>LEFT(B34,5)</f>
        <v>37:07</v>
      </c>
      <c r="D34" s="96">
        <f>ABS(LEFT(C34,2))</f>
        <v>37</v>
      </c>
      <c r="E34" s="96">
        <f>ABS(RIGHT(C34,2))</f>
        <v>7</v>
      </c>
      <c r="F34" s="97">
        <f>TIME(0,D34,E34)</f>
        <v>0.025775462962962962</v>
      </c>
    </row>
    <row r="35" spans="1:6" ht="12.75">
      <c r="A35" s="108">
        <v>1.5791666666666666</v>
      </c>
      <c r="B35" s="94" t="str">
        <f>TEXT(A35,"[hh]:mm:ss,00")</f>
        <v>37:54:00,00</v>
      </c>
      <c r="C35" s="95" t="str">
        <f>LEFT(B35,5)</f>
        <v>37:54</v>
      </c>
      <c r="D35" s="96">
        <f>ABS(LEFT(C35,2))</f>
        <v>37</v>
      </c>
      <c r="E35" s="96">
        <f>ABS(RIGHT(C35,2))</f>
        <v>54</v>
      </c>
      <c r="F35" s="97">
        <f>TIME(0,D35,E35)</f>
        <v>0.026319444444444444</v>
      </c>
    </row>
    <row r="36" spans="1:6" ht="12.75">
      <c r="A36" s="107">
        <v>2.0625</v>
      </c>
      <c r="B36" s="94" t="str">
        <f>TEXT(A36,"[hh]:mm:ss,00")</f>
        <v>49:30:00,00</v>
      </c>
      <c r="C36" s="95" t="str">
        <f>LEFT(B36,5)</f>
        <v>49:30</v>
      </c>
      <c r="D36" s="96">
        <f>ABS(LEFT(C36,2))</f>
        <v>49</v>
      </c>
      <c r="E36" s="96">
        <f>ABS(RIGHT(C36,2))</f>
        <v>30</v>
      </c>
      <c r="F36" s="97">
        <f>TIME(0,D36,E36)</f>
        <v>0.034375</v>
      </c>
    </row>
    <row r="38" spans="1:6" ht="12.75">
      <c r="A38" s="104">
        <v>1.33125</v>
      </c>
      <c r="B38" s="94" t="str">
        <f>TEXT(A38,"[hh]:mm:ss,00")</f>
        <v>31:57:00,00</v>
      </c>
      <c r="C38" s="95" t="str">
        <f>LEFT(B38,5)</f>
        <v>31:57</v>
      </c>
      <c r="D38" s="96">
        <f>ABS(LEFT(C38,2))</f>
        <v>31</v>
      </c>
      <c r="E38" s="96">
        <f>ABS(RIGHT(C38,2))</f>
        <v>57</v>
      </c>
      <c r="F38" s="97">
        <f>TIME(0,D38,E38)</f>
        <v>0.0221875</v>
      </c>
    </row>
    <row r="39" spans="1:6" ht="12.75">
      <c r="A39" s="106">
        <v>1.3631944444444446</v>
      </c>
      <c r="B39" s="94" t="str">
        <f>TEXT(A39,"[hh]:mm:ss,00")</f>
        <v>32:43:00,00</v>
      </c>
      <c r="C39" s="95" t="str">
        <f>LEFT(B39,5)</f>
        <v>32:43</v>
      </c>
      <c r="D39" s="96">
        <f>ABS(LEFT(C39,2))</f>
        <v>32</v>
      </c>
      <c r="E39" s="96">
        <f>ABS(RIGHT(C39,2))</f>
        <v>43</v>
      </c>
      <c r="F39" s="97">
        <f>TIME(0,D39,E39)</f>
        <v>0.022719907407407407</v>
      </c>
    </row>
    <row r="40" spans="1:6" ht="12.75">
      <c r="A40" s="104">
        <v>1.4013888888888888</v>
      </c>
      <c r="B40" s="94" t="str">
        <f>TEXT(A40,"[hh]:mm:ss,00")</f>
        <v>33:38:00,00</v>
      </c>
      <c r="C40" s="95" t="str">
        <f>LEFT(B40,5)</f>
        <v>33:38</v>
      </c>
      <c r="D40" s="96">
        <f>ABS(LEFT(C40,2))</f>
        <v>33</v>
      </c>
      <c r="E40" s="96">
        <f>ABS(RIGHT(C40,2))</f>
        <v>38</v>
      </c>
      <c r="F40" s="97">
        <f>TIME(0,D40,E40)</f>
        <v>0.02335648148148148</v>
      </c>
    </row>
    <row r="41" spans="1:6" ht="12.75">
      <c r="A41" s="107">
        <v>1.4597222222222221</v>
      </c>
      <c r="B41" s="94" t="str">
        <f>TEXT(A41,"[hh]:mm:ss,00")</f>
        <v>35:02:00,00</v>
      </c>
      <c r="C41" s="95" t="str">
        <f>LEFT(B41,5)</f>
        <v>35:02</v>
      </c>
      <c r="D41" s="96">
        <f>ABS(LEFT(C41,2))</f>
        <v>35</v>
      </c>
      <c r="E41" s="96">
        <f>ABS(RIGHT(C41,2))</f>
        <v>2</v>
      </c>
      <c r="F41" s="97">
        <f>TIME(0,D41,E41)</f>
        <v>0.024328703703703703</v>
      </c>
    </row>
    <row r="42" spans="1:6" ht="12.75">
      <c r="A42" s="107">
        <v>1.482638888888889</v>
      </c>
      <c r="B42" s="94" t="str">
        <f>TEXT(A42,"[hh]:mm:ss,00")</f>
        <v>35:35:00,00</v>
      </c>
      <c r="C42" s="95" t="str">
        <f>LEFT(B42,5)</f>
        <v>35:35</v>
      </c>
      <c r="D42" s="96">
        <f>ABS(LEFT(C42,2))</f>
        <v>35</v>
      </c>
      <c r="E42" s="96">
        <f>ABS(RIGHT(C42,2))</f>
        <v>35</v>
      </c>
      <c r="F42" s="97">
        <f>TIME(0,D42,E42)</f>
        <v>0.024710648148148148</v>
      </c>
    </row>
    <row r="43" spans="1:6" ht="12.75">
      <c r="A43" s="107">
        <v>1.4840277777777777</v>
      </c>
      <c r="B43" s="94" t="str">
        <f>TEXT(A43,"[hh]:mm:ss,00")</f>
        <v>35:37:00,00</v>
      </c>
      <c r="C43" s="95" t="str">
        <f>LEFT(B43,5)</f>
        <v>35:37</v>
      </c>
      <c r="D43" s="96">
        <f>ABS(LEFT(C43,2))</f>
        <v>35</v>
      </c>
      <c r="E43" s="96">
        <f>ABS(RIGHT(C43,2))</f>
        <v>37</v>
      </c>
      <c r="F43" s="97">
        <f>TIME(0,D43,E43)</f>
        <v>0.024733796296296295</v>
      </c>
    </row>
    <row r="44" spans="1:6" ht="12.75">
      <c r="A44" s="107">
        <v>1.7083333333333333</v>
      </c>
      <c r="B44" s="94" t="str">
        <f>TEXT(A44,"[hh]:mm:ss,00")</f>
        <v>41:00:00,00</v>
      </c>
      <c r="C44" s="95" t="str">
        <f>LEFT(B44,5)</f>
        <v>41:00</v>
      </c>
      <c r="D44" s="96">
        <f>ABS(LEFT(C44,2))</f>
        <v>41</v>
      </c>
      <c r="E44" s="96">
        <f>ABS(RIGHT(C44,2))</f>
        <v>0</v>
      </c>
      <c r="F44" s="97">
        <f>TIME(0,D44,E44)</f>
        <v>0.02847222222222222</v>
      </c>
    </row>
    <row r="45" spans="1:6" ht="12.75">
      <c r="A45" s="107">
        <v>1.7604166666666667</v>
      </c>
      <c r="B45" s="94" t="str">
        <f>TEXT(A45,"[hh]:mm:ss,00")</f>
        <v>42:15:00,00</v>
      </c>
      <c r="C45" s="95" t="str">
        <f>LEFT(B45,5)</f>
        <v>42:15</v>
      </c>
      <c r="D45" s="96">
        <f>ABS(LEFT(C45,2))</f>
        <v>42</v>
      </c>
      <c r="E45" s="96">
        <f>ABS(RIGHT(C45,2))</f>
        <v>15</v>
      </c>
      <c r="F45" s="97">
        <f>TIME(0,D45,E45)</f>
        <v>0.029340277777777778</v>
      </c>
    </row>
    <row r="46" spans="1:6" ht="12.75">
      <c r="A46" s="107">
        <v>1.8166666666666667</v>
      </c>
      <c r="B46" s="94" t="str">
        <f>TEXT(A46,"[hh]:mm:ss,00")</f>
        <v>43:36:00,00</v>
      </c>
      <c r="C46" s="95" t="str">
        <f>LEFT(B46,5)</f>
        <v>43:36</v>
      </c>
      <c r="D46" s="96">
        <f>ABS(LEFT(C46,2))</f>
        <v>43</v>
      </c>
      <c r="E46" s="96">
        <f>ABS(RIGHT(C46,2))</f>
        <v>36</v>
      </c>
      <c r="F46" s="97">
        <f>TIME(0,D46,E46)</f>
        <v>0.03027777777777778</v>
      </c>
    </row>
    <row r="48" spans="1:6" ht="12.75">
      <c r="A48" s="105">
        <v>1.6604166666666667</v>
      </c>
      <c r="B48" s="94" t="str">
        <f>TEXT(A48,"[hh]:mm:ss,00")</f>
        <v>39:51:00,00</v>
      </c>
      <c r="C48" s="95" t="str">
        <f>LEFT(B48,5)</f>
        <v>39:51</v>
      </c>
      <c r="D48" s="96">
        <f>ABS(LEFT(C48,2))</f>
        <v>39</v>
      </c>
      <c r="E48" s="96">
        <f>ABS(RIGHT(C48,2))</f>
        <v>51</v>
      </c>
      <c r="F48" s="97">
        <f>TIME(0,D48,E48)</f>
        <v>0.02767361111111111</v>
      </c>
    </row>
    <row r="49" spans="1:6" ht="12.75">
      <c r="A49" s="104">
        <v>2.2215277777777778</v>
      </c>
      <c r="B49" s="94" t="str">
        <f>TEXT(A49,"[hh]:mm:ss,00")</f>
        <v>53:19:00,00</v>
      </c>
      <c r="C49" s="95" t="str">
        <f>LEFT(B49,5)</f>
        <v>53:19</v>
      </c>
      <c r="D49" s="96">
        <f>ABS(LEFT(C49,2))</f>
        <v>53</v>
      </c>
      <c r="E49" s="96">
        <f>ABS(RIGHT(C49,2))</f>
        <v>19</v>
      </c>
      <c r="F49" s="97">
        <f>TIME(0,D49,E49)</f>
        <v>0.03702546296296296</v>
      </c>
    </row>
    <row r="51" spans="1:6" ht="12.75">
      <c r="A51" s="104">
        <v>1.4493055555555554</v>
      </c>
      <c r="B51" s="94" t="str">
        <f>TEXT(A51,"[hh]:mm:ss,00")</f>
        <v>34:47:00,00</v>
      </c>
      <c r="C51" s="95" t="str">
        <f>LEFT(B51,5)</f>
        <v>34:47</v>
      </c>
      <c r="D51" s="96">
        <f>ABS(LEFT(C51,2))</f>
        <v>34</v>
      </c>
      <c r="E51" s="96">
        <f>ABS(RIGHT(C51,2))</f>
        <v>47</v>
      </c>
      <c r="F51" s="97">
        <f>TIME(0,D51,E51)</f>
        <v>0.024155092592592593</v>
      </c>
    </row>
    <row r="52" spans="1:6" ht="12.75">
      <c r="A52" s="105">
        <v>1.4909722222222221</v>
      </c>
      <c r="B52" s="94" t="str">
        <f>TEXT(A52,"[hh]:mm:ss,00")</f>
        <v>35:47:00,00</v>
      </c>
      <c r="C52" s="95" t="str">
        <f>LEFT(B52,5)</f>
        <v>35:47</v>
      </c>
      <c r="D52" s="96">
        <f>ABS(LEFT(C52,2))</f>
        <v>35</v>
      </c>
      <c r="E52" s="96">
        <f>ABS(RIGHT(C52,2))</f>
        <v>47</v>
      </c>
      <c r="F52" s="97">
        <f>TIME(0,D52,E52)</f>
        <v>0.024849537037037038</v>
      </c>
    </row>
    <row r="53" spans="1:6" ht="12.75">
      <c r="A53" s="104">
        <v>1.4979166666666668</v>
      </c>
      <c r="B53" s="94" t="str">
        <f>TEXT(A53,"[hh]:mm:ss,00")</f>
        <v>35:57:00,00</v>
      </c>
      <c r="C53" s="95" t="str">
        <f>LEFT(B53,5)</f>
        <v>35:57</v>
      </c>
      <c r="D53" s="96">
        <f>ABS(LEFT(C53,2))</f>
        <v>35</v>
      </c>
      <c r="E53" s="96">
        <f>ABS(RIGHT(C53,2))</f>
        <v>57</v>
      </c>
      <c r="F53" s="97">
        <f>TIME(0,D53,E53)</f>
        <v>0.024965277777777777</v>
      </c>
    </row>
    <row r="54" spans="1:6" ht="12.75">
      <c r="A54" s="109">
        <v>1.5256944444444445</v>
      </c>
      <c r="B54" s="94" t="str">
        <f>TEXT(A54,"[hh]:mm:ss,00")</f>
        <v>36:37:00,00</v>
      </c>
      <c r="C54" s="95" t="str">
        <f>LEFT(B54,5)</f>
        <v>36:37</v>
      </c>
      <c r="D54" s="96">
        <f>ABS(LEFT(C54,2))</f>
        <v>36</v>
      </c>
      <c r="E54" s="96">
        <f>ABS(RIGHT(C54,2))</f>
        <v>37</v>
      </c>
      <c r="F54" s="97">
        <f>TIME(0,D54,E54)</f>
        <v>0.02542824074074074</v>
      </c>
    </row>
    <row r="55" spans="1:6" ht="12.75">
      <c r="A55" s="107">
        <v>1.8666666666666665</v>
      </c>
      <c r="B55" s="94" t="str">
        <f>TEXT(A55,"[hh]:mm:ss,00")</f>
        <v>44:48:00,00</v>
      </c>
      <c r="C55" s="95" t="str">
        <f>LEFT(B55,5)</f>
        <v>44:48</v>
      </c>
      <c r="D55" s="96">
        <f>ABS(LEFT(C55,2))</f>
        <v>44</v>
      </c>
      <c r="E55" s="96">
        <f>ABS(RIGHT(C55,2))</f>
        <v>48</v>
      </c>
      <c r="F55" s="97">
        <f>TIME(0,D55,E55)</f>
        <v>0.03111111111111111</v>
      </c>
    </row>
    <row r="56" spans="1:6" ht="12.75">
      <c r="A56" s="108">
        <v>1.8916666666666666</v>
      </c>
      <c r="B56" s="94" t="str">
        <f>TEXT(A56,"[hh]:mm:ss,00")</f>
        <v>45:24:00,00</v>
      </c>
      <c r="C56" s="95" t="str">
        <f>LEFT(B56,5)</f>
        <v>45:24</v>
      </c>
      <c r="D56" s="96">
        <f>ABS(LEFT(C56,2))</f>
        <v>45</v>
      </c>
      <c r="E56" s="96">
        <f>ABS(RIGHT(C56,2))</f>
        <v>24</v>
      </c>
      <c r="F56" s="97">
        <f>TIME(0,D56,E56)</f>
        <v>0.03152777777777778</v>
      </c>
    </row>
    <row r="57" spans="1:6" ht="12.75">
      <c r="A57" s="107">
        <v>2.1465277777777776</v>
      </c>
      <c r="B57" s="94" t="str">
        <f>TEXT(A57,"[hh]:mm:ss,00")</f>
        <v>51:31:00,00</v>
      </c>
      <c r="C57" s="95" t="str">
        <f>LEFT(B57,5)</f>
        <v>51:31</v>
      </c>
      <c r="D57" s="96">
        <f>ABS(LEFT(C57,2))</f>
        <v>51</v>
      </c>
      <c r="E57" s="96">
        <f>ABS(RIGHT(C57,2))</f>
        <v>31</v>
      </c>
      <c r="F57" s="97">
        <f>TIME(0,D57,E57)</f>
        <v>0.03577546296296296</v>
      </c>
    </row>
    <row r="58" spans="1:6" ht="12.75">
      <c r="A58" s="107">
        <v>2.3152777777777778</v>
      </c>
      <c r="B58" s="94" t="str">
        <f>TEXT(A58,"[hh]:mm:ss,00")</f>
        <v>55:34:00,00</v>
      </c>
      <c r="C58" s="95" t="str">
        <f>LEFT(B58,5)</f>
        <v>55:34</v>
      </c>
      <c r="D58" s="96">
        <f>ABS(LEFT(C58,2))</f>
        <v>55</v>
      </c>
      <c r="E58" s="96">
        <f>ABS(RIGHT(C58,2))</f>
        <v>34</v>
      </c>
      <c r="F58" s="97">
        <f>TIME(0,D58,E58)</f>
        <v>0.03858796296296296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view="pageBreakPreview" zoomScale="80" zoomScaleNormal="90" zoomScaleSheetLayoutView="80" workbookViewId="0" topLeftCell="A1">
      <selection activeCell="A116" sqref="A116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50390625" style="0" customWidth="1"/>
    <col min="7" max="7" width="6.75390625" style="1" customWidth="1"/>
    <col min="8" max="8" width="7.75390625" style="1" customWidth="1"/>
    <col min="9" max="9" width="8.875" style="0" customWidth="1"/>
    <col min="10" max="10" width="5.25390625" style="0" customWidth="1"/>
    <col min="11" max="11" width="6.00390625" style="0" customWidth="1"/>
    <col min="12" max="12" width="6.75390625" style="0" customWidth="1"/>
    <col min="13" max="13" width="6.125" style="0" customWidth="1"/>
  </cols>
  <sheetData>
    <row r="1" spans="1:13" ht="12.75">
      <c r="A1" s="4" t="str">
        <f>Kategorie!A2</f>
        <v> 5.z. ZBP – Vánoční běh ELETROKOV ZNOJMO 25.12.2012</v>
      </c>
      <c r="B1" s="5"/>
      <c r="C1" s="5"/>
      <c r="D1" s="5"/>
      <c r="E1" s="5"/>
      <c r="F1" s="5"/>
      <c r="G1" s="5"/>
      <c r="H1" s="5"/>
      <c r="I1" s="37">
        <f>Kategorie!I2</f>
        <v>10.5</v>
      </c>
      <c r="J1" s="7" t="str">
        <f>Kategorie!J2</f>
        <v>km</v>
      </c>
      <c r="K1" s="7"/>
      <c r="L1" s="7"/>
      <c r="M1" s="4"/>
    </row>
    <row r="2" spans="1:14" s="9" customFormat="1" ht="12.75">
      <c r="A2" s="8" t="s">
        <v>232</v>
      </c>
      <c r="G2" s="38"/>
      <c r="H2" s="38"/>
      <c r="I2" s="11"/>
      <c r="K2" s="10"/>
      <c r="L2" s="10"/>
      <c r="M2" s="10"/>
      <c r="N2"/>
    </row>
    <row r="3" spans="1:13" ht="12.75">
      <c r="A3" s="13" t="str">
        <f>Kategorie!A4</f>
        <v>Poř.</v>
      </c>
      <c r="B3" s="13" t="str">
        <f>Kategorie!B4</f>
        <v>St. číslo</v>
      </c>
      <c r="C3" s="14" t="str">
        <f>Kategorie!C4</f>
        <v>Příjmení</v>
      </c>
      <c r="D3" s="14" t="str">
        <f>Kategorie!D4</f>
        <v>Jméno</v>
      </c>
      <c r="E3" s="14" t="str">
        <f>Kategorie!E4</f>
        <v>Klub</v>
      </c>
      <c r="F3" s="13" t="str">
        <f>Kategorie!F4</f>
        <v>RN</v>
      </c>
      <c r="G3" s="13" t="str">
        <f>Kategorie!G4</f>
        <v>Kat. závod</v>
      </c>
      <c r="H3" s="13" t="str">
        <f>Kategorie!H4</f>
        <v>Kat. ZBP</v>
      </c>
      <c r="I3" s="13" t="str">
        <f>Kategorie!I4</f>
        <v>Čas</v>
      </c>
      <c r="J3" s="13" t="str">
        <f>Kategorie!J4</f>
        <v>Body ZBP</v>
      </c>
      <c r="K3" s="13" t="str">
        <f>Kategorie!K4</f>
        <v>Čas na 1km</v>
      </c>
      <c r="L3" s="13" t="s">
        <v>233</v>
      </c>
      <c r="M3" s="13" t="s">
        <v>234</v>
      </c>
    </row>
    <row r="4" spans="1:13" ht="12.75">
      <c r="A4" s="39">
        <f>ROW(C1)</f>
        <v>1</v>
      </c>
      <c r="B4" s="40">
        <f>Kategorie!B6</f>
        <v>17</v>
      </c>
      <c r="C4" s="36" t="str">
        <f>Kategorie!C6</f>
        <v>Hnilo</v>
      </c>
      <c r="D4" s="36" t="str">
        <f>Kategorie!D6</f>
        <v>Zdeněk</v>
      </c>
      <c r="E4" s="36" t="str">
        <f>Kategorie!E6</f>
        <v>-</v>
      </c>
      <c r="F4" s="36">
        <f>Kategorie!F6</f>
        <v>1985</v>
      </c>
      <c r="G4" s="35" t="str">
        <f>Kategorie!G6</f>
        <v>MA</v>
      </c>
      <c r="H4" s="35" t="str">
        <f>Kategorie!H6</f>
        <v>MA</v>
      </c>
      <c r="I4" s="30">
        <f>Kategorie!I6</f>
        <v>0.02486111111111111</v>
      </c>
      <c r="J4" s="21">
        <f>Kategorie!J6</f>
        <v>30</v>
      </c>
      <c r="K4" s="28">
        <f>Kategorie!K6</f>
        <v>0.002367724867724868</v>
      </c>
      <c r="L4" s="28">
        <f>I4-$I$4</f>
        <v>0</v>
      </c>
      <c r="M4" s="41">
        <f>ROUND((L4/K4*1000),0)</f>
        <v>0</v>
      </c>
    </row>
    <row r="5" spans="1:13" ht="12.75">
      <c r="A5" s="39">
        <f>ROW(C2)</f>
        <v>2</v>
      </c>
      <c r="B5" s="40">
        <f>Kategorie!B7</f>
        <v>46</v>
      </c>
      <c r="C5" s="36" t="str">
        <f>Kategorie!C7</f>
        <v>Michalec</v>
      </c>
      <c r="D5" s="36" t="str">
        <f>Kategorie!D7</f>
        <v>Josef</v>
      </c>
      <c r="E5" s="36" t="str">
        <f>Kategorie!E7</f>
        <v>TJ Znojmo</v>
      </c>
      <c r="F5" s="36">
        <f>Kategorie!F7</f>
        <v>1976</v>
      </c>
      <c r="G5" s="35" t="str">
        <f>Kategorie!G7</f>
        <v>MA</v>
      </c>
      <c r="H5" s="35" t="str">
        <f>Kategorie!H7</f>
        <v>MA</v>
      </c>
      <c r="I5" s="30">
        <f>Kategorie!I7</f>
        <v>0.02560185185185185</v>
      </c>
      <c r="J5" s="21">
        <f>Kategorie!J7</f>
        <v>25</v>
      </c>
      <c r="K5" s="28">
        <f>Kategorie!K7</f>
        <v>0.0024382716049382715</v>
      </c>
      <c r="L5" s="28">
        <f>I5-$I$4</f>
        <v>0.0007407407407407397</v>
      </c>
      <c r="M5" s="41">
        <f>ROUND((L5/K5*1000),0)</f>
        <v>304</v>
      </c>
    </row>
    <row r="6" spans="1:13" ht="12.75">
      <c r="A6" s="39">
        <f>ROW(C3)</f>
        <v>3</v>
      </c>
      <c r="B6" s="40">
        <f>Kategorie!B8</f>
        <v>12</v>
      </c>
      <c r="C6" s="36" t="str">
        <f>Kategorie!C8</f>
        <v>Čabala</v>
      </c>
      <c r="D6" s="36" t="str">
        <f>Kategorie!D8</f>
        <v>Vojtěch</v>
      </c>
      <c r="E6" s="36" t="str">
        <f>Kategorie!E8</f>
        <v>TJ Znojmo</v>
      </c>
      <c r="F6" s="36">
        <f>Kategorie!F8</f>
        <v>1993</v>
      </c>
      <c r="G6" s="35" t="str">
        <f>Kategorie!G8</f>
        <v>MA</v>
      </c>
      <c r="H6" s="35" t="str">
        <f>Kategorie!H8</f>
        <v>MA</v>
      </c>
      <c r="I6" s="30">
        <f>Kategorie!I8</f>
        <v>0.025729166666666668</v>
      </c>
      <c r="J6" s="21">
        <f>Kategorie!J8</f>
        <v>21</v>
      </c>
      <c r="K6" s="28">
        <f>Kategorie!K8</f>
        <v>0.0024503968253968256</v>
      </c>
      <c r="L6" s="28">
        <f>I6-$I$4</f>
        <v>0.0008680555555555559</v>
      </c>
      <c r="M6" s="41">
        <f>ROUND((L6/K6*1000),0)</f>
        <v>354</v>
      </c>
    </row>
    <row r="7" spans="1:13" ht="12.75">
      <c r="A7" s="39">
        <f>ROW(C4)</f>
        <v>4</v>
      </c>
      <c r="B7" s="40">
        <f>Kategorie!B83</f>
        <v>5</v>
      </c>
      <c r="C7" s="36" t="str">
        <f>Kategorie!C83</f>
        <v>Kratochvíl</v>
      </c>
      <c r="D7" s="36" t="str">
        <f>Kategorie!D83</f>
        <v>Pavel</v>
      </c>
      <c r="E7" s="36" t="str">
        <f>Kategorie!E83</f>
        <v>Sokol Rudíkov</v>
      </c>
      <c r="F7" s="36">
        <f>Kategorie!F83</f>
        <v>1960</v>
      </c>
      <c r="G7" s="35" t="str">
        <f>Kategorie!G83</f>
        <v>MC</v>
      </c>
      <c r="H7" s="35" t="str">
        <f>Kategorie!H83</f>
        <v>MC</v>
      </c>
      <c r="I7" s="30">
        <f>Kategorie!I83</f>
        <v>0.02701388888888889</v>
      </c>
      <c r="J7" s="21">
        <f>Kategorie!J83</f>
        <v>30</v>
      </c>
      <c r="K7" s="28">
        <f>Kategorie!K83</f>
        <v>0.002572751322751323</v>
      </c>
      <c r="L7" s="28">
        <f>I7-$I$4</f>
        <v>0.0021527777777777778</v>
      </c>
      <c r="M7" s="41">
        <f>ROUND((L7/K7*1000),0)</f>
        <v>837</v>
      </c>
    </row>
    <row r="8" spans="1:13" ht="12.75">
      <c r="A8" s="39">
        <f>ROW(C5)</f>
        <v>5</v>
      </c>
      <c r="B8" s="40">
        <f>Kategorie!B56</f>
        <v>77</v>
      </c>
      <c r="C8" s="36" t="str">
        <f>Kategorie!C56</f>
        <v>Fučík</v>
      </c>
      <c r="D8" s="36" t="str">
        <f>Kategorie!D56</f>
        <v>Karel</v>
      </c>
      <c r="E8" s="36" t="str">
        <f>Kategorie!E56</f>
        <v>Černín</v>
      </c>
      <c r="F8" s="36">
        <f>Kategorie!F56</f>
        <v>1972</v>
      </c>
      <c r="G8" s="35" t="str">
        <f>Kategorie!G56</f>
        <v>MB</v>
      </c>
      <c r="H8" s="35" t="str">
        <f>Kategorie!H56</f>
        <v>MB</v>
      </c>
      <c r="I8" s="30">
        <f>Kategorie!I56</f>
        <v>0.02741898148148148</v>
      </c>
      <c r="J8" s="21">
        <f>Kategorie!J56</f>
        <v>30</v>
      </c>
      <c r="K8" s="28">
        <f>Kategorie!K56</f>
        <v>0.002611331569664903</v>
      </c>
      <c r="L8" s="28">
        <f>I8-$I$4</f>
        <v>0.00255787037037037</v>
      </c>
      <c r="M8" s="41">
        <f>ROUND((L8/K8*1000),0)</f>
        <v>980</v>
      </c>
    </row>
    <row r="9" spans="1:13" ht="12.75">
      <c r="A9" s="39">
        <f>ROW(C6)</f>
        <v>6</v>
      </c>
      <c r="B9" s="40">
        <f>Kategorie!B57</f>
        <v>36</v>
      </c>
      <c r="C9" s="36" t="str">
        <f>Kategorie!C57</f>
        <v>Helleport</v>
      </c>
      <c r="D9" s="36" t="str">
        <f>Kategorie!D57</f>
        <v>Harald</v>
      </c>
      <c r="E9" s="36" t="str">
        <f>Kategorie!E57</f>
        <v>Tri-team.at</v>
      </c>
      <c r="F9" s="36">
        <f>Kategorie!F57</f>
        <v>1971</v>
      </c>
      <c r="G9" s="35" t="str">
        <f>Kategorie!G57</f>
        <v>MB</v>
      </c>
      <c r="H9" s="35" t="str">
        <f>Kategorie!H57</f>
        <v>MB</v>
      </c>
      <c r="I9" s="30">
        <f>Kategorie!I57</f>
        <v>0.02746527777777778</v>
      </c>
      <c r="J9" s="21">
        <f>Kategorie!J57</f>
        <v>25</v>
      </c>
      <c r="K9" s="28">
        <f>Kategorie!K57</f>
        <v>0.002615740740740741</v>
      </c>
      <c r="L9" s="28">
        <f>I9-$I$4</f>
        <v>0.002604166666666668</v>
      </c>
      <c r="M9" s="41">
        <f>ROUND((L9/K9*1000),0)</f>
        <v>996</v>
      </c>
    </row>
    <row r="10" spans="1:13" ht="12.75">
      <c r="A10" s="39">
        <f>ROW(C7)</f>
        <v>7</v>
      </c>
      <c r="B10" s="40">
        <f>Kategorie!B9</f>
        <v>25</v>
      </c>
      <c r="C10" s="36" t="str">
        <f>Kategorie!C9</f>
        <v>Křivánek</v>
      </c>
      <c r="D10" s="36" t="str">
        <f>Kategorie!D9</f>
        <v>Jiří</v>
      </c>
      <c r="E10" s="36" t="str">
        <f>Kategorie!E9</f>
        <v>Cyklo point Hatě</v>
      </c>
      <c r="F10" s="36">
        <f>Kategorie!F9</f>
        <v>1985</v>
      </c>
      <c r="G10" s="35" t="str">
        <f>Kategorie!G9</f>
        <v>MA</v>
      </c>
      <c r="H10" s="35" t="str">
        <f>Kategorie!H9</f>
        <v>MA</v>
      </c>
      <c r="I10" s="30">
        <f>Kategorie!I9</f>
        <v>0.02798611111111111</v>
      </c>
      <c r="J10" s="21">
        <f>Kategorie!J9</f>
        <v>18</v>
      </c>
      <c r="K10" s="28">
        <f>Kategorie!K9</f>
        <v>0.0026653439153439154</v>
      </c>
      <c r="L10" s="28">
        <f>I10-$I$4</f>
        <v>0.0031249999999999993</v>
      </c>
      <c r="M10" s="41">
        <f>ROUND((L10/K10*1000),0)</f>
        <v>1172</v>
      </c>
    </row>
    <row r="11" spans="1:13" ht="12.75">
      <c r="A11" s="39">
        <f>ROW(C8)</f>
        <v>8</v>
      </c>
      <c r="B11" s="40">
        <f>Kategorie!B10</f>
        <v>4</v>
      </c>
      <c r="C11" s="36" t="str">
        <f>Kategorie!C10</f>
        <v>Nováček</v>
      </c>
      <c r="D11" s="36" t="str">
        <f>Kategorie!D10</f>
        <v>Tomáš</v>
      </c>
      <c r="E11" s="36" t="str">
        <f>Kategorie!E10</f>
        <v>TJ Spartak Třebíč</v>
      </c>
      <c r="F11" s="36">
        <f>Kategorie!F10</f>
        <v>1983</v>
      </c>
      <c r="G11" s="35" t="str">
        <f>Kategorie!G10</f>
        <v>MA</v>
      </c>
      <c r="H11" s="35" t="str">
        <f>Kategorie!H10</f>
        <v>MA</v>
      </c>
      <c r="I11" s="30">
        <f>Kategorie!I10</f>
        <v>0.02824074074074074</v>
      </c>
      <c r="J11" s="21">
        <f>Kategorie!J10</f>
        <v>16</v>
      </c>
      <c r="K11" s="28">
        <f>Kategorie!K10</f>
        <v>0.002689594356261023</v>
      </c>
      <c r="L11" s="28">
        <f>I11-$I$4</f>
        <v>0.0033796296296296283</v>
      </c>
      <c r="M11" s="41">
        <f>ROUND((L11/K11*1000),0)</f>
        <v>1257</v>
      </c>
    </row>
    <row r="12" spans="1:13" ht="12.75">
      <c r="A12" s="39">
        <f>ROW(C9)</f>
        <v>9</v>
      </c>
      <c r="B12" s="40">
        <f>Kategorie!B11</f>
        <v>40</v>
      </c>
      <c r="C12" s="36" t="str">
        <f>Kategorie!C11</f>
        <v>Bednář</v>
      </c>
      <c r="D12" s="36" t="str">
        <f>Kategorie!D11</f>
        <v>Tomáš</v>
      </c>
      <c r="E12" s="36" t="str">
        <f>Kategorie!E11</f>
        <v>Tritraining.cz</v>
      </c>
      <c r="F12" s="36">
        <f>Kategorie!F11</f>
        <v>1980</v>
      </c>
      <c r="G12" s="35" t="str">
        <f>Kategorie!G11</f>
        <v>MA</v>
      </c>
      <c r="H12" s="35" t="str">
        <f>Kategorie!H11</f>
        <v>MA</v>
      </c>
      <c r="I12" s="30">
        <f>Kategorie!I11</f>
        <v>0.02832175925925926</v>
      </c>
      <c r="J12" s="21">
        <f>Kategorie!J11</f>
        <v>15</v>
      </c>
      <c r="K12" s="28">
        <f>Kategorie!K11</f>
        <v>0.0026973104056437387</v>
      </c>
      <c r="L12" s="28">
        <f>I12-$I$4</f>
        <v>0.0034606481481481467</v>
      </c>
      <c r="M12" s="41">
        <f>ROUND((L12/K12*1000),0)</f>
        <v>1283</v>
      </c>
    </row>
    <row r="13" spans="1:13" ht="12.75">
      <c r="A13" s="39">
        <f>ROW(C10)</f>
        <v>10</v>
      </c>
      <c r="B13" s="40">
        <f>Kategorie!B12</f>
        <v>7</v>
      </c>
      <c r="C13" s="36" t="str">
        <f>Kategorie!C12</f>
        <v>Vála</v>
      </c>
      <c r="D13" s="36" t="str">
        <f>Kategorie!D12</f>
        <v>Robert</v>
      </c>
      <c r="E13" s="36" t="str">
        <f>Kategorie!E12</f>
        <v>Znojmo – Konice</v>
      </c>
      <c r="F13" s="36">
        <f>Kategorie!F12</f>
        <v>1977</v>
      </c>
      <c r="G13" s="35" t="str">
        <f>Kategorie!G12</f>
        <v>MA</v>
      </c>
      <c r="H13" s="35" t="str">
        <f>Kategorie!H12</f>
        <v>MA</v>
      </c>
      <c r="I13" s="30">
        <f>Kategorie!I12</f>
        <v>0.0284375</v>
      </c>
      <c r="J13" s="21">
        <f>Kategorie!J12</f>
        <v>14</v>
      </c>
      <c r="K13" s="28">
        <f>Kategorie!K12</f>
        <v>0.0027083333333333334</v>
      </c>
      <c r="L13" s="28">
        <f>I13-$I$4</f>
        <v>0.0035763888888888894</v>
      </c>
      <c r="M13" s="41">
        <f>ROUND((L13/K13*1000),0)</f>
        <v>1321</v>
      </c>
    </row>
    <row r="14" spans="1:13" ht="12.75">
      <c r="A14" s="39">
        <f>ROW(C11)</f>
        <v>11</v>
      </c>
      <c r="B14" s="40">
        <f>Kategorie!B13</f>
        <v>8</v>
      </c>
      <c r="C14" s="36" t="str">
        <f>Kategorie!C13</f>
        <v>Hrubý</v>
      </c>
      <c r="D14" s="36" t="str">
        <f>Kategorie!D13</f>
        <v>Josef</v>
      </c>
      <c r="E14" s="36" t="str">
        <f>Kategorie!E13</f>
        <v>TJ Znojmo</v>
      </c>
      <c r="F14" s="36">
        <f>Kategorie!F13</f>
        <v>1992</v>
      </c>
      <c r="G14" s="35" t="str">
        <f>Kategorie!G13</f>
        <v>MA</v>
      </c>
      <c r="H14" s="35" t="str">
        <f>Kategorie!H13</f>
        <v>MA</v>
      </c>
      <c r="I14" s="30">
        <f>Kategorie!I13</f>
        <v>0.028657407407407406</v>
      </c>
      <c r="J14" s="21">
        <f>Kategorie!J13</f>
        <v>13</v>
      </c>
      <c r="K14" s="28">
        <f>Kategorie!K13</f>
        <v>0.0027292768959435625</v>
      </c>
      <c r="L14" s="28">
        <f>I14-$I$4</f>
        <v>0.003796296296296294</v>
      </c>
      <c r="M14" s="41">
        <f>ROUND((L14/K14*1000),0)</f>
        <v>1391</v>
      </c>
    </row>
    <row r="15" spans="1:13" ht="12.75">
      <c r="A15" s="39">
        <f>ROW(C12)</f>
        <v>12</v>
      </c>
      <c r="B15" s="40">
        <f>Kategorie!B14</f>
        <v>33</v>
      </c>
      <c r="C15" s="36" t="str">
        <f>Kategorie!C14</f>
        <v>Hrdina</v>
      </c>
      <c r="D15" s="36" t="str">
        <f>Kategorie!D14</f>
        <v>Tomáš</v>
      </c>
      <c r="E15" s="36" t="str">
        <f>Kategorie!E14</f>
        <v>M. Krumlov</v>
      </c>
      <c r="F15" s="36">
        <f>Kategorie!F14</f>
        <v>1979</v>
      </c>
      <c r="G15" s="35" t="str">
        <f>Kategorie!G14</f>
        <v>MA</v>
      </c>
      <c r="H15" s="35" t="str">
        <f>Kategorie!H14</f>
        <v>MA</v>
      </c>
      <c r="I15" s="30">
        <f>Kategorie!I14</f>
        <v>0.028738425925925924</v>
      </c>
      <c r="J15" s="21">
        <f>Kategorie!J14</f>
        <v>12</v>
      </c>
      <c r="K15" s="28">
        <f>Kategorie!K14</f>
        <v>0.0027369929453262784</v>
      </c>
      <c r="L15" s="28">
        <f>I15-$I$4</f>
        <v>0.0038773148148148126</v>
      </c>
      <c r="M15" s="41">
        <f>ROUND((L15/K15*1000),0)</f>
        <v>1417</v>
      </c>
    </row>
    <row r="16" spans="1:13" ht="12.75">
      <c r="A16" s="39">
        <f>ROW(C13)</f>
        <v>13</v>
      </c>
      <c r="B16" s="40">
        <f>Kategorie!B84</f>
        <v>3</v>
      </c>
      <c r="C16" s="36" t="str">
        <f>Kategorie!C84</f>
        <v>Motálek</v>
      </c>
      <c r="D16" s="36" t="str">
        <f>Kategorie!D84</f>
        <v>Petr</v>
      </c>
      <c r="E16" s="36" t="str">
        <f>Kategorie!E84</f>
        <v>TJ Spartak Třebíč</v>
      </c>
      <c r="F16" s="36">
        <f>Kategorie!F84</f>
        <v>1961</v>
      </c>
      <c r="G16" s="35" t="str">
        <f>Kategorie!G84</f>
        <v>MC</v>
      </c>
      <c r="H16" s="35" t="str">
        <f>Kategorie!H84</f>
        <v>MC</v>
      </c>
      <c r="I16" s="30">
        <f>Kategorie!I84</f>
        <v>0.028912037037037038</v>
      </c>
      <c r="J16" s="21">
        <f>Kategorie!J84</f>
        <v>25</v>
      </c>
      <c r="K16" s="28">
        <f>Kategorie!K84</f>
        <v>0.0027535273368606704</v>
      </c>
      <c r="L16" s="28">
        <f>I16-$I$4</f>
        <v>0.004050925925925927</v>
      </c>
      <c r="M16" s="41">
        <f>ROUND((L16/K16*1000),0)</f>
        <v>1471</v>
      </c>
    </row>
    <row r="17" spans="1:13" ht="12.75">
      <c r="A17" s="39">
        <f>ROW(C14)</f>
        <v>14</v>
      </c>
      <c r="B17" s="40">
        <f>Kategorie!B15</f>
        <v>41</v>
      </c>
      <c r="C17" s="36" t="str">
        <f>Kategorie!C15</f>
        <v>Čech</v>
      </c>
      <c r="D17" s="36" t="str">
        <f>Kategorie!D15</f>
        <v>Vladimír</v>
      </c>
      <c r="E17" s="36" t="str">
        <f>Kategorie!E15</f>
        <v>Vítonice</v>
      </c>
      <c r="F17" s="36">
        <f>Kategorie!F15</f>
        <v>1983</v>
      </c>
      <c r="G17" s="35" t="str">
        <f>Kategorie!G15</f>
        <v>MA</v>
      </c>
      <c r="H17" s="35" t="str">
        <f>Kategorie!H15</f>
        <v>MA</v>
      </c>
      <c r="I17" s="30">
        <f>Kategorie!I15</f>
        <v>0.029097222222222222</v>
      </c>
      <c r="J17" s="21">
        <f>Kategorie!J15</f>
        <v>11</v>
      </c>
      <c r="K17" s="28">
        <f>Kategorie!K15</f>
        <v>0.002771164021164021</v>
      </c>
      <c r="L17" s="28">
        <f>I17-$I$4</f>
        <v>0.004236111111111111</v>
      </c>
      <c r="M17" s="41">
        <f>ROUND((L17/K17*1000),0)</f>
        <v>1529</v>
      </c>
    </row>
    <row r="18" spans="1:13" ht="12.75">
      <c r="A18" s="39">
        <f>ROW(C15)</f>
        <v>15</v>
      </c>
      <c r="B18" s="40">
        <f>Kategorie!B16</f>
        <v>65</v>
      </c>
      <c r="C18" s="36" t="str">
        <f>Kategorie!C16</f>
        <v>Horák</v>
      </c>
      <c r="D18" s="36" t="str">
        <f>Kategorie!D16</f>
        <v>Petr</v>
      </c>
      <c r="E18" s="36" t="str">
        <f>Kategorie!E16</f>
        <v>SOKOL Prštice</v>
      </c>
      <c r="F18" s="36">
        <f>Kategorie!F16</f>
        <v>1976</v>
      </c>
      <c r="G18" s="35" t="str">
        <f>Kategorie!G16</f>
        <v>MA</v>
      </c>
      <c r="H18" s="35" t="str">
        <f>Kategorie!H16</f>
        <v>MA</v>
      </c>
      <c r="I18" s="30">
        <f>Kategorie!I16</f>
        <v>0.029363425925925925</v>
      </c>
      <c r="J18" s="21">
        <f>Kategorie!J16</f>
        <v>10</v>
      </c>
      <c r="K18" s="28">
        <f>Kategorie!K16</f>
        <v>0.002796516754850088</v>
      </c>
      <c r="L18" s="28">
        <f>I18-$I$4</f>
        <v>0.004502314814814813</v>
      </c>
      <c r="M18" s="41">
        <f>ROUND((L18/K18*1000),0)</f>
        <v>1610</v>
      </c>
    </row>
    <row r="19" spans="1:13" ht="12.75">
      <c r="A19" s="39">
        <f>ROW(C16)</f>
        <v>16</v>
      </c>
      <c r="B19" s="40">
        <f>Kategorie!B17</f>
        <v>103</v>
      </c>
      <c r="C19" s="36" t="str">
        <f>Kategorie!C17</f>
        <v>Vajčner</v>
      </c>
      <c r="D19" s="36" t="str">
        <f>Kategorie!D17</f>
        <v>Martin</v>
      </c>
      <c r="E19" s="36" t="str">
        <f>Kategorie!E17</f>
        <v>Znovín Znojmo</v>
      </c>
      <c r="F19" s="36">
        <f>Kategorie!F17</f>
        <v>1986</v>
      </c>
      <c r="G19" s="35" t="str">
        <f>Kategorie!G17</f>
        <v>MA</v>
      </c>
      <c r="H19" s="35" t="str">
        <f>Kategorie!H17</f>
        <v>MA</v>
      </c>
      <c r="I19" s="30">
        <f>Kategorie!I17</f>
        <v>0.029386574074074075</v>
      </c>
      <c r="J19" s="21">
        <f>Kategorie!J17</f>
        <v>9</v>
      </c>
      <c r="K19" s="28">
        <f>Kategorie!K17</f>
        <v>0.0027987213403880074</v>
      </c>
      <c r="L19" s="28">
        <f>I19-$I$4</f>
        <v>0.004525462962962964</v>
      </c>
      <c r="M19" s="41">
        <f>ROUND((L19/K19*1000),0)</f>
        <v>1617</v>
      </c>
    </row>
    <row r="20" spans="1:13" ht="12.75">
      <c r="A20" s="39">
        <f>ROW(C17)</f>
        <v>17</v>
      </c>
      <c r="B20" s="40">
        <f>Kategorie!B103</f>
        <v>22</v>
      </c>
      <c r="C20" s="36" t="str">
        <f>Kategorie!C103</f>
        <v>Motin</v>
      </c>
      <c r="D20" s="36" t="str">
        <f>Kategorie!D103</f>
        <v>Samuel</v>
      </c>
      <c r="E20" s="36" t="str">
        <f>Kategorie!E103</f>
        <v>TJ Znojmo</v>
      </c>
      <c r="F20" s="36">
        <f>Kategorie!F103</f>
        <v>1996</v>
      </c>
      <c r="G20" s="35" t="str">
        <f>Kategorie!G103</f>
        <v>J</v>
      </c>
      <c r="H20" s="35" t="str">
        <f>Kategorie!H103</f>
        <v>MA</v>
      </c>
      <c r="I20" s="30">
        <f>Kategorie!I103</f>
        <v>0.029444444444444443</v>
      </c>
      <c r="J20" s="21">
        <f>Kategorie!J103</f>
        <v>8</v>
      </c>
      <c r="K20" s="28">
        <f>Kategorie!K103</f>
        <v>0.0028042328042328043</v>
      </c>
      <c r="L20" s="28">
        <f>I20-$I$4</f>
        <v>0.004583333333333332</v>
      </c>
      <c r="M20" s="41">
        <f>ROUND((L20/K20*1000),0)</f>
        <v>1634</v>
      </c>
    </row>
    <row r="21" spans="1:13" ht="12.75">
      <c r="A21" s="39">
        <f>ROW(C18)</f>
        <v>18</v>
      </c>
      <c r="B21" s="40">
        <f>Kategorie!B18</f>
        <v>39</v>
      </c>
      <c r="C21" s="36" t="str">
        <f>Kategorie!C18</f>
        <v>Hotař</v>
      </c>
      <c r="D21" s="36" t="str">
        <f>Kategorie!D18</f>
        <v>Pavel</v>
      </c>
      <c r="E21" s="36" t="str">
        <f>Kategorie!E18</f>
        <v>JPK axis Jihlava</v>
      </c>
      <c r="F21" s="36">
        <f>Kategorie!F18</f>
        <v>1990</v>
      </c>
      <c r="G21" s="35" t="str">
        <f>Kategorie!G18</f>
        <v>MA</v>
      </c>
      <c r="H21" s="35" t="str">
        <f>Kategorie!H18</f>
        <v>MA</v>
      </c>
      <c r="I21" s="30">
        <f>Kategorie!I18</f>
        <v>0.02957175925925926</v>
      </c>
      <c r="J21" s="21">
        <f>Kategorie!J18</f>
        <v>7</v>
      </c>
      <c r="K21" s="28">
        <f>Kategorie!K18</f>
        <v>0.002816358024691358</v>
      </c>
      <c r="L21" s="28">
        <f>I21-$I$4</f>
        <v>0.004710648148148148</v>
      </c>
      <c r="M21" s="41">
        <f>ROUND((L21/K21*1000),0)</f>
        <v>1673</v>
      </c>
    </row>
    <row r="22" spans="1:13" ht="12.75">
      <c r="A22" s="39">
        <f>ROW(C19)</f>
        <v>19</v>
      </c>
      <c r="B22" s="40">
        <f>Kategorie!B19</f>
        <v>15</v>
      </c>
      <c r="C22" s="36" t="str">
        <f>Kategorie!C19</f>
        <v>Verčimák</v>
      </c>
      <c r="D22" s="36" t="str">
        <f>Kategorie!D19</f>
        <v>Miroslav</v>
      </c>
      <c r="E22" s="36" t="str">
        <f>Kategorie!E19</f>
        <v>Atlanta Znojmo</v>
      </c>
      <c r="F22" s="36">
        <f>Kategorie!F19</f>
        <v>1977</v>
      </c>
      <c r="G22" s="35" t="str">
        <f>Kategorie!G19</f>
        <v>MA</v>
      </c>
      <c r="H22" s="35" t="str">
        <f>Kategorie!H19</f>
        <v>MA</v>
      </c>
      <c r="I22" s="30">
        <f>Kategorie!I19</f>
        <v>0.029618055555555557</v>
      </c>
      <c r="J22" s="21">
        <f>Kategorie!J19</f>
        <v>6</v>
      </c>
      <c r="K22" s="28">
        <f>Kategorie!K19</f>
        <v>0.002820767195767196</v>
      </c>
      <c r="L22" s="28">
        <f>I22-$I$4</f>
        <v>0.004756944444444446</v>
      </c>
      <c r="M22" s="41">
        <f>ROUND((L22/K22*1000),0)</f>
        <v>1686</v>
      </c>
    </row>
    <row r="23" spans="1:13" ht="12.75">
      <c r="A23" s="39">
        <f>ROW(C20)</f>
        <v>20</v>
      </c>
      <c r="B23" s="40">
        <f>Kategorie!B20</f>
        <v>87</v>
      </c>
      <c r="C23" s="36" t="str">
        <f>Kategorie!C20</f>
        <v>Hrubý</v>
      </c>
      <c r="D23" s="36" t="str">
        <f>Kategorie!D20</f>
        <v>Karel</v>
      </c>
      <c r="E23" s="36" t="str">
        <f>Kategorie!E20</f>
        <v>TJ Znojmo</v>
      </c>
      <c r="F23" s="36">
        <f>Kategorie!F20</f>
        <v>1974</v>
      </c>
      <c r="G23" s="35" t="str">
        <f>Kategorie!G20</f>
        <v>MA</v>
      </c>
      <c r="H23" s="35" t="str">
        <f>Kategorie!H20</f>
        <v>MA</v>
      </c>
      <c r="I23" s="30">
        <f>Kategorie!I20</f>
        <v>0.029756944444444444</v>
      </c>
      <c r="J23" s="21">
        <f>Kategorie!J20</f>
        <v>5</v>
      </c>
      <c r="K23" s="28">
        <f>Kategorie!K20</f>
        <v>0.0028339947089947087</v>
      </c>
      <c r="L23" s="28">
        <f>I23-$I$4</f>
        <v>0.004895833333333332</v>
      </c>
      <c r="M23" s="41">
        <f>ROUND((L23/K23*1000),0)</f>
        <v>1728</v>
      </c>
    </row>
    <row r="24" spans="1:13" ht="12.75">
      <c r="A24" s="39">
        <f>ROW(C21)</f>
        <v>21</v>
      </c>
      <c r="B24" s="40">
        <f>Kategorie!B21</f>
        <v>14</v>
      </c>
      <c r="C24" s="36" t="str">
        <f>Kategorie!C21</f>
        <v>Verčimák</v>
      </c>
      <c r="D24" s="36" t="str">
        <f>Kategorie!D21</f>
        <v>Libor</v>
      </c>
      <c r="E24" s="36" t="str">
        <f>Kategorie!E21</f>
        <v>Atlanta Znojmo</v>
      </c>
      <c r="F24" s="36">
        <f>Kategorie!F21</f>
        <v>1976</v>
      </c>
      <c r="G24" s="35" t="str">
        <f>Kategorie!G21</f>
        <v>MA</v>
      </c>
      <c r="H24" s="35" t="str">
        <f>Kategorie!H21</f>
        <v>MA</v>
      </c>
      <c r="I24" s="30">
        <f>Kategorie!I21</f>
        <v>0.030208333333333334</v>
      </c>
      <c r="J24" s="21">
        <f>Kategorie!J21</f>
        <v>4</v>
      </c>
      <c r="K24" s="28">
        <f>Kategorie!K21</f>
        <v>0.002876984126984127</v>
      </c>
      <c r="L24" s="28">
        <f>I24-$I$4</f>
        <v>0.005347222222222222</v>
      </c>
      <c r="M24" s="41">
        <f>ROUND((L24/K24*1000),0)</f>
        <v>1859</v>
      </c>
    </row>
    <row r="25" spans="1:13" ht="12.75">
      <c r="A25" s="39">
        <f>ROW(C22)</f>
        <v>22</v>
      </c>
      <c r="B25" s="40">
        <f>Kategorie!B58</f>
        <v>104</v>
      </c>
      <c r="C25" s="36" t="str">
        <f>Kategorie!C58</f>
        <v>Vojtěch</v>
      </c>
      <c r="D25" s="36" t="str">
        <f>Kategorie!D58</f>
        <v>Petr</v>
      </c>
      <c r="E25" s="36" t="str">
        <f>Kategorie!E58</f>
        <v>-</v>
      </c>
      <c r="F25" s="36">
        <f>Kategorie!F58</f>
        <v>1971</v>
      </c>
      <c r="G25" s="35" t="str">
        <f>Kategorie!G58</f>
        <v>MB</v>
      </c>
      <c r="H25" s="35" t="str">
        <f>Kategorie!H58</f>
        <v>MB</v>
      </c>
      <c r="I25" s="30">
        <f>Kategorie!I58</f>
        <v>0.030462962962962963</v>
      </c>
      <c r="J25" s="21">
        <f>Kategorie!J58</f>
        <v>21</v>
      </c>
      <c r="K25" s="28">
        <f>Kategorie!K58</f>
        <v>0.0029012345679012346</v>
      </c>
      <c r="L25" s="28">
        <f>I25-$I$4</f>
        <v>0.005601851851851851</v>
      </c>
      <c r="M25" s="41">
        <f>ROUND((L25/K25*1000),0)</f>
        <v>1931</v>
      </c>
    </row>
    <row r="26" spans="1:13" ht="12.75">
      <c r="A26" s="39">
        <f>ROW(C23)</f>
        <v>23</v>
      </c>
      <c r="B26" s="40">
        <f>Kategorie!B85</f>
        <v>35</v>
      </c>
      <c r="C26" s="36" t="str">
        <f>Kategorie!C85</f>
        <v>Podzimek</v>
      </c>
      <c r="D26" s="36" t="str">
        <f>Kategorie!D85</f>
        <v>Karel</v>
      </c>
      <c r="E26" s="36" t="str">
        <f>Kategorie!E85</f>
        <v>TK Znojmo</v>
      </c>
      <c r="F26" s="36">
        <f>Kategorie!F85</f>
        <v>1957</v>
      </c>
      <c r="G26" s="35" t="str">
        <f>Kategorie!G85</f>
        <v>MC</v>
      </c>
      <c r="H26" s="35" t="str">
        <f>Kategorie!H85</f>
        <v>MC</v>
      </c>
      <c r="I26" s="30">
        <f>Kategorie!I85</f>
        <v>0.030729166666666665</v>
      </c>
      <c r="J26" s="21">
        <f>Kategorie!J85</f>
        <v>21</v>
      </c>
      <c r="K26" s="28">
        <f>Kategorie!K85</f>
        <v>0.0029265873015873016</v>
      </c>
      <c r="L26" s="28">
        <f>I26-$I$4</f>
        <v>0.0058680555555555534</v>
      </c>
      <c r="M26" s="41">
        <f>ROUND((L26/K26*1000),0)</f>
        <v>2005</v>
      </c>
    </row>
    <row r="27" spans="1:13" ht="12.75">
      <c r="A27" s="39">
        <f>ROW(C24)</f>
        <v>24</v>
      </c>
      <c r="B27" s="40">
        <f>Kategorie!B22</f>
        <v>29</v>
      </c>
      <c r="C27" s="36" t="str">
        <f>Kategorie!C22</f>
        <v>Čermák</v>
      </c>
      <c r="D27" s="36" t="str">
        <f>Kategorie!D22</f>
        <v>Bedřich</v>
      </c>
      <c r="E27" s="36" t="str">
        <f>Kategorie!E22</f>
        <v>ATLETIC Třebíč</v>
      </c>
      <c r="F27" s="36">
        <f>Kategorie!F22</f>
        <v>1974</v>
      </c>
      <c r="G27" s="35" t="str">
        <f>Kategorie!G22</f>
        <v>MA</v>
      </c>
      <c r="H27" s="35" t="str">
        <f>Kategorie!H22</f>
        <v>MA</v>
      </c>
      <c r="I27" s="30">
        <f>Kategorie!I22</f>
        <v>0.03082175925925926</v>
      </c>
      <c r="J27" s="21">
        <f>Kategorie!J22</f>
        <v>3</v>
      </c>
      <c r="K27" s="28">
        <f>Kategorie!K22</f>
        <v>0.0029354056437389774</v>
      </c>
      <c r="L27" s="28">
        <f>I27-$I$4</f>
        <v>0.005960648148148149</v>
      </c>
      <c r="M27" s="41">
        <f>ROUND((L27/K27*1000),0)</f>
        <v>2031</v>
      </c>
    </row>
    <row r="28" spans="1:13" ht="12.75">
      <c r="A28" s="39">
        <f>ROW(C25)</f>
        <v>25</v>
      </c>
      <c r="B28" s="40">
        <f>Kategorie!B59</f>
        <v>19</v>
      </c>
      <c r="C28" s="36" t="str">
        <f>Kategorie!C59</f>
        <v>Fantal</v>
      </c>
      <c r="D28" s="36" t="str">
        <f>Kategorie!D59</f>
        <v>Zbyněk</v>
      </c>
      <c r="E28" s="36" t="str">
        <f>Kategorie!E59</f>
        <v>AČR</v>
      </c>
      <c r="F28" s="36">
        <f>Kategorie!F59</f>
        <v>1972</v>
      </c>
      <c r="G28" s="35" t="str">
        <f>Kategorie!G59</f>
        <v>MB</v>
      </c>
      <c r="H28" s="35" t="str">
        <f>Kategorie!H59</f>
        <v>MB</v>
      </c>
      <c r="I28" s="30">
        <f>Kategorie!I59</f>
        <v>0.03087962962962963</v>
      </c>
      <c r="J28" s="21">
        <f>Kategorie!J59</f>
        <v>18</v>
      </c>
      <c r="K28" s="28">
        <f>Kategorie!K59</f>
        <v>0.0029409171075837743</v>
      </c>
      <c r="L28" s="28">
        <f>I28-$I$4</f>
        <v>0.006018518518518517</v>
      </c>
      <c r="M28" s="41">
        <f>ROUND((L28/K28*1000),0)</f>
        <v>2046</v>
      </c>
    </row>
    <row r="29" spans="1:13" ht="12.75">
      <c r="A29" s="39">
        <f>ROW(C26)</f>
        <v>26</v>
      </c>
      <c r="B29" s="40">
        <f>Kategorie!B60</f>
        <v>92</v>
      </c>
      <c r="C29" s="36" t="str">
        <f>Kategorie!C60</f>
        <v>Sháněl</v>
      </c>
      <c r="D29" s="36" t="str">
        <f>Kategorie!D60</f>
        <v>Karel</v>
      </c>
      <c r="E29" s="36" t="str">
        <f>Kategorie!E60</f>
        <v>-</v>
      </c>
      <c r="F29" s="36">
        <f>Kategorie!F60</f>
        <v>1971</v>
      </c>
      <c r="G29" s="35" t="str">
        <f>Kategorie!G60</f>
        <v>MB</v>
      </c>
      <c r="H29" s="35" t="str">
        <f>Kategorie!H60</f>
        <v>MB</v>
      </c>
      <c r="I29" s="30">
        <f>Kategorie!I60</f>
        <v>0.031261574074074074</v>
      </c>
      <c r="J29" s="21">
        <f>Kategorie!J60</f>
        <v>16</v>
      </c>
      <c r="K29" s="28">
        <f>Kategorie!K60</f>
        <v>0.0029772927689594355</v>
      </c>
      <c r="L29" s="28">
        <f>I29-$I$4</f>
        <v>0.006400462962962962</v>
      </c>
      <c r="M29" s="41">
        <f>ROUND((L29/K29*1000),0)</f>
        <v>2150</v>
      </c>
    </row>
    <row r="30" spans="1:13" ht="12.75">
      <c r="A30" s="39">
        <f>ROW(C27)</f>
        <v>27</v>
      </c>
      <c r="B30" s="40">
        <f>Kategorie!B23</f>
        <v>86</v>
      </c>
      <c r="C30" s="36" t="str">
        <f>Kategorie!C23</f>
        <v>Smutný</v>
      </c>
      <c r="D30" s="36" t="str">
        <f>Kategorie!D23</f>
        <v>Nikola</v>
      </c>
      <c r="E30" s="36" t="str">
        <f>Kategorie!E23</f>
        <v>-</v>
      </c>
      <c r="F30" s="36">
        <f>Kategorie!F23</f>
        <v>1978</v>
      </c>
      <c r="G30" s="35" t="str">
        <f>Kategorie!G23</f>
        <v>MA</v>
      </c>
      <c r="H30" s="35" t="str">
        <f>Kategorie!H23</f>
        <v>MA</v>
      </c>
      <c r="I30" s="30">
        <f>Kategorie!I23</f>
        <v>0.03133101851851852</v>
      </c>
      <c r="J30" s="21">
        <f>Kategorie!J23</f>
        <v>2</v>
      </c>
      <c r="K30" s="28">
        <f>Kategorie!K23</f>
        <v>0.0029839065255731928</v>
      </c>
      <c r="L30" s="28">
        <f>I30-$I$4</f>
        <v>0.00646990740740741</v>
      </c>
      <c r="M30" s="41">
        <f>ROUND((L30/K30*1000),0)</f>
        <v>2168</v>
      </c>
    </row>
    <row r="31" spans="1:13" ht="12.75">
      <c r="A31" s="39">
        <f>ROW(C28)</f>
        <v>28</v>
      </c>
      <c r="B31" s="40">
        <f>Kategorie!B24</f>
        <v>51</v>
      </c>
      <c r="C31" s="36" t="str">
        <f>Kategorie!C24</f>
        <v>Václavek</v>
      </c>
      <c r="D31" s="36" t="str">
        <f>Kategorie!D24</f>
        <v>Vladimír</v>
      </c>
      <c r="E31" s="36" t="str">
        <f>Kategorie!E24</f>
        <v>Z- Trans</v>
      </c>
      <c r="F31" s="36">
        <f>Kategorie!F24</f>
        <v>1981</v>
      </c>
      <c r="G31" s="35" t="str">
        <f>Kategorie!G24</f>
        <v>MA</v>
      </c>
      <c r="H31" s="35" t="str">
        <f>Kategorie!H24</f>
        <v>MA</v>
      </c>
      <c r="I31" s="30">
        <f>Kategorie!I24</f>
        <v>0.03141203703703704</v>
      </c>
      <c r="J31" s="21">
        <f>Kategorie!J24</f>
        <v>1</v>
      </c>
      <c r="K31" s="28">
        <f>Kategorie!K24</f>
        <v>0.002991622574955908</v>
      </c>
      <c r="L31" s="28">
        <f>I31-$I$4</f>
        <v>0.006550925925925925</v>
      </c>
      <c r="M31" s="41">
        <f>ROUND((L31/K31*1000),0)</f>
        <v>2190</v>
      </c>
    </row>
    <row r="32" spans="1:13" ht="12.75">
      <c r="A32" s="39">
        <f>ROW(C29)</f>
        <v>29</v>
      </c>
      <c r="B32" s="40">
        <f>Kategorie!B25</f>
        <v>108</v>
      </c>
      <c r="C32" s="36" t="str">
        <f>Kategorie!C25</f>
        <v>Kuchařík</v>
      </c>
      <c r="D32" s="36" t="str">
        <f>Kategorie!D25</f>
        <v>Martin</v>
      </c>
      <c r="E32" s="36" t="str">
        <f>Kategorie!E25</f>
        <v>Hanební Bakaláři</v>
      </c>
      <c r="F32" s="36">
        <f>Kategorie!F25</f>
        <v>1990</v>
      </c>
      <c r="G32" s="35" t="str">
        <f>Kategorie!G25</f>
        <v>MA</v>
      </c>
      <c r="H32" s="35" t="str">
        <f>Kategorie!H25</f>
        <v>MA</v>
      </c>
      <c r="I32" s="30">
        <f>Kategorie!I25</f>
        <v>0.031469907407407405</v>
      </c>
      <c r="J32" s="21">
        <f>Kategorie!J25</f>
        <v>1</v>
      </c>
      <c r="K32" s="28">
        <f>Kategorie!K25</f>
        <v>0.002997134038800705</v>
      </c>
      <c r="L32" s="28">
        <f>I32-$I$4</f>
        <v>0.006608796296296293</v>
      </c>
      <c r="M32" s="41">
        <f>ROUND((L32/K32*1000),0)</f>
        <v>2205</v>
      </c>
    </row>
    <row r="33" spans="1:13" ht="12.75">
      <c r="A33" s="39">
        <f>ROW(C30)</f>
        <v>30</v>
      </c>
      <c r="B33" s="40">
        <f>Kategorie!B104</f>
        <v>16</v>
      </c>
      <c r="C33" s="36" t="str">
        <f>Kategorie!C104</f>
        <v>Seitl</v>
      </c>
      <c r="D33" s="36" t="str">
        <f>Kategorie!D104</f>
        <v>Ondřej</v>
      </c>
      <c r="E33" s="36" t="str">
        <f>Kategorie!E104</f>
        <v>ATLETIC Třebíč</v>
      </c>
      <c r="F33" s="36">
        <f>Kategorie!F104</f>
        <v>1996</v>
      </c>
      <c r="G33" s="35" t="str">
        <f>Kategorie!G104</f>
        <v>J</v>
      </c>
      <c r="H33" s="35" t="str">
        <f>Kategorie!H104</f>
        <v>MA</v>
      </c>
      <c r="I33" s="30">
        <f>Kategorie!I104</f>
        <v>0.03155092592592593</v>
      </c>
      <c r="J33" s="21">
        <f>Kategorie!J104</f>
        <v>1</v>
      </c>
      <c r="K33" s="28">
        <f>Kategorie!K104</f>
        <v>0.0030048500881834214</v>
      </c>
      <c r="L33" s="28">
        <f>I33-$I$4</f>
        <v>0.006689814814814815</v>
      </c>
      <c r="M33" s="41">
        <f>ROUND((L33/K33*1000),0)</f>
        <v>2226</v>
      </c>
    </row>
    <row r="34" spans="1:13" ht="12.75">
      <c r="A34" s="39">
        <f>ROW(C31)</f>
        <v>31</v>
      </c>
      <c r="B34" s="40">
        <f>Kategorie!B26</f>
        <v>107</v>
      </c>
      <c r="C34" s="36" t="str">
        <f>Kategorie!C26</f>
        <v>Sivera</v>
      </c>
      <c r="D34" s="36" t="str">
        <f>Kategorie!D26</f>
        <v>Zdeněk</v>
      </c>
      <c r="E34" s="36" t="str">
        <f>Kategorie!E26</f>
        <v>-</v>
      </c>
      <c r="F34" s="36">
        <f>Kategorie!F26</f>
        <v>1989</v>
      </c>
      <c r="G34" s="35" t="str">
        <f>Kategorie!G26</f>
        <v>MA</v>
      </c>
      <c r="H34" s="35" t="str">
        <f>Kategorie!H26</f>
        <v>MA</v>
      </c>
      <c r="I34" s="30">
        <f>Kategorie!I26</f>
        <v>0.031782407407407405</v>
      </c>
      <c r="J34" s="21">
        <f>Kategorie!J26</f>
        <v>1</v>
      </c>
      <c r="K34" s="28">
        <f>Kategorie!K26</f>
        <v>0.00302689594356261</v>
      </c>
      <c r="L34" s="28">
        <f>I34-$I$4</f>
        <v>0.0069212962962962934</v>
      </c>
      <c r="M34" s="41">
        <f>ROUND((L34/K34*1000),0)</f>
        <v>2287</v>
      </c>
    </row>
    <row r="35" spans="1:13" ht="12.75">
      <c r="A35" s="39">
        <f>ROW(C32)</f>
        <v>32</v>
      </c>
      <c r="B35" s="40">
        <f>Kategorie!B61</f>
        <v>74</v>
      </c>
      <c r="C35" s="36" t="str">
        <f>Kategorie!C61</f>
        <v>Soukup</v>
      </c>
      <c r="D35" s="36" t="str">
        <f>Kategorie!D61</f>
        <v>Milan</v>
      </c>
      <c r="E35" s="36" t="str">
        <f>Kategorie!E61</f>
        <v>Milovice</v>
      </c>
      <c r="F35" s="36">
        <f>Kategorie!F61</f>
        <v>1964</v>
      </c>
      <c r="G35" s="35" t="str">
        <f>Kategorie!G61</f>
        <v>MB</v>
      </c>
      <c r="H35" s="35" t="str">
        <f>Kategorie!H61</f>
        <v>MB</v>
      </c>
      <c r="I35" s="30">
        <f>Kategorie!I61</f>
        <v>0.03179398148148148</v>
      </c>
      <c r="J35" s="21">
        <f>Kategorie!J61</f>
        <v>15</v>
      </c>
      <c r="K35" s="28">
        <f>Kategorie!K61</f>
        <v>0.0030279982363315694</v>
      </c>
      <c r="L35" s="28">
        <f>I35-$I$4</f>
        <v>0.006932870370370367</v>
      </c>
      <c r="M35" s="41">
        <f>ROUND((L35/K35*1000),0)</f>
        <v>2290</v>
      </c>
    </row>
    <row r="36" spans="1:13" ht="12.75">
      <c r="A36" s="39">
        <f>ROW(C33)</f>
        <v>33</v>
      </c>
      <c r="B36" s="40">
        <f>Kategorie!B27</f>
        <v>71</v>
      </c>
      <c r="C36" s="36" t="str">
        <f>Kategorie!C27</f>
        <v>Rýznar</v>
      </c>
      <c r="D36" s="36" t="str">
        <f>Kategorie!D27</f>
        <v>Václav</v>
      </c>
      <c r="E36" s="36" t="str">
        <f>Kategorie!E27</f>
        <v>ZN</v>
      </c>
      <c r="F36" s="36">
        <f>Kategorie!F27</f>
        <v>1977</v>
      </c>
      <c r="G36" s="35" t="str">
        <f>Kategorie!G27</f>
        <v>MA</v>
      </c>
      <c r="H36" s="35" t="str">
        <f>Kategorie!H27</f>
        <v>MA</v>
      </c>
      <c r="I36" s="30">
        <f>Kategorie!I27</f>
        <v>0.03181712962962963</v>
      </c>
      <c r="J36" s="21">
        <f>Kategorie!J27</f>
        <v>1</v>
      </c>
      <c r="K36" s="28">
        <f>Kategorie!K27</f>
        <v>0.0030302028218694888</v>
      </c>
      <c r="L36" s="28">
        <f>I36-$I$4</f>
        <v>0.006956018518518521</v>
      </c>
      <c r="M36" s="41">
        <f>ROUND((L36/K36*1000),0)</f>
        <v>2296</v>
      </c>
    </row>
    <row r="37" spans="1:13" ht="12.75">
      <c r="A37" s="39">
        <f>ROW(C34)</f>
        <v>34</v>
      </c>
      <c r="B37" s="40">
        <f>Kategorie!B28</f>
        <v>91</v>
      </c>
      <c r="C37" s="36" t="str">
        <f>Kategorie!C28</f>
        <v>Vojtěch</v>
      </c>
      <c r="D37" s="36" t="str">
        <f>Kategorie!D28</f>
        <v>Martin</v>
      </c>
      <c r="E37" s="36" t="str">
        <f>Kategorie!E28</f>
        <v>Cyklo Mikulášek</v>
      </c>
      <c r="F37" s="36">
        <f>Kategorie!F28</f>
        <v>1973</v>
      </c>
      <c r="G37" s="35" t="str">
        <f>Kategorie!G28</f>
        <v>MA</v>
      </c>
      <c r="H37" s="35" t="str">
        <f>Kategorie!H28</f>
        <v>MA</v>
      </c>
      <c r="I37" s="30">
        <f>Kategorie!I28</f>
        <v>0.031921296296296295</v>
      </c>
      <c r="J37" s="21">
        <f>Kategorie!J28</f>
        <v>1</v>
      </c>
      <c r="K37" s="28">
        <f>Kategorie!K28</f>
        <v>0.003040123456790123</v>
      </c>
      <c r="L37" s="28">
        <f>I37-$I$4</f>
        <v>0.007060185185185183</v>
      </c>
      <c r="M37" s="41">
        <f>ROUND((L37/K37*1000),0)</f>
        <v>2322</v>
      </c>
    </row>
    <row r="38" spans="1:13" ht="12.75">
      <c r="A38" s="39">
        <f>ROW(C35)</f>
        <v>35</v>
      </c>
      <c r="B38" s="40">
        <f>Kategorie!B62</f>
        <v>28</v>
      </c>
      <c r="C38" s="36" t="str">
        <f>Kategorie!C62</f>
        <v>Grabner</v>
      </c>
      <c r="D38" s="36" t="str">
        <f>Kategorie!D62</f>
        <v>Hervig</v>
      </c>
      <c r="E38" s="36" t="str">
        <f>Kategorie!E62</f>
        <v>LC Waldvieriel</v>
      </c>
      <c r="F38" s="36">
        <f>Kategorie!F62</f>
        <v>1969</v>
      </c>
      <c r="G38" s="35" t="str">
        <f>Kategorie!G62</f>
        <v>MB</v>
      </c>
      <c r="H38" s="35" t="str">
        <f>Kategorie!H62</f>
        <v>MB</v>
      </c>
      <c r="I38" s="30">
        <f>Kategorie!I62</f>
        <v>0.03193287037037037</v>
      </c>
      <c r="J38" s="21">
        <f>Kategorie!J62</f>
        <v>14</v>
      </c>
      <c r="K38" s="28">
        <f>Kategorie!K62</f>
        <v>0.0030412257495590826</v>
      </c>
      <c r="L38" s="28">
        <f>I38-$I$4</f>
        <v>0.007071759259259257</v>
      </c>
      <c r="M38" s="41">
        <f>ROUND((L38/K38*1000),0)</f>
        <v>2325</v>
      </c>
    </row>
    <row r="39" spans="1:13" ht="12.75">
      <c r="A39" s="39">
        <f>ROW(C36)</f>
        <v>36</v>
      </c>
      <c r="B39" s="40">
        <f>Kategorie!B119</f>
        <v>1</v>
      </c>
      <c r="C39" s="36" t="str">
        <f>Kategorie!C119</f>
        <v>Doubková</v>
      </c>
      <c r="D39" s="36" t="str">
        <f>Kategorie!D119</f>
        <v>Kateřina</v>
      </c>
      <c r="E39" s="36" t="str">
        <f>Kategorie!E119</f>
        <v>AK Perná</v>
      </c>
      <c r="F39" s="36">
        <f>Kategorie!F119</f>
        <v>1972</v>
      </c>
      <c r="G39" s="35" t="str">
        <f>Kategorie!G119</f>
        <v>ŽB</v>
      </c>
      <c r="H39" s="35" t="str">
        <f>Kategorie!H119</f>
        <v>ŽB</v>
      </c>
      <c r="I39" s="30">
        <f>Kategorie!I119</f>
        <v>0.03197916666666667</v>
      </c>
      <c r="J39" s="21">
        <f>Kategorie!J119</f>
        <v>30</v>
      </c>
      <c r="K39" s="28">
        <f>Kategorie!K119</f>
        <v>0.003045634920634921</v>
      </c>
      <c r="L39" s="28">
        <f>I39-$I$4</f>
        <v>0.007118055555555558</v>
      </c>
      <c r="M39" s="41">
        <f>ROUND((L39/K39*1000),0)</f>
        <v>2337</v>
      </c>
    </row>
    <row r="40" spans="1:13" ht="12.75">
      <c r="A40" s="39">
        <f>ROW(C37)</f>
        <v>37</v>
      </c>
      <c r="B40" s="40">
        <f>Kategorie!B63</f>
        <v>20</v>
      </c>
      <c r="C40" s="36" t="str">
        <f>Kategorie!C63</f>
        <v>Dvořák</v>
      </c>
      <c r="D40" s="36" t="str">
        <f>Kategorie!D63</f>
        <v>Leoš</v>
      </c>
      <c r="E40" s="36" t="str">
        <f>Kategorie!E63</f>
        <v>Znojmo</v>
      </c>
      <c r="F40" s="36">
        <f>Kategorie!F63</f>
        <v>1971</v>
      </c>
      <c r="G40" s="35" t="str">
        <f>Kategorie!G63</f>
        <v>MB</v>
      </c>
      <c r="H40" s="35" t="str">
        <f>Kategorie!H63</f>
        <v>MB</v>
      </c>
      <c r="I40" s="30">
        <f>Kategorie!I63</f>
        <v>0.032337962962962964</v>
      </c>
      <c r="J40" s="21">
        <f>Kategorie!J63</f>
        <v>13</v>
      </c>
      <c r="K40" s="28">
        <f>Kategorie!K63</f>
        <v>0.003079805996472663</v>
      </c>
      <c r="L40" s="28">
        <f>I40-$I$4</f>
        <v>0.007476851851851853</v>
      </c>
      <c r="M40" s="41">
        <f>ROUND((L40/K40*1000),0)</f>
        <v>2428</v>
      </c>
    </row>
    <row r="41" spans="1:13" ht="12.75">
      <c r="A41" s="39">
        <f>ROW(C38)</f>
        <v>38</v>
      </c>
      <c r="B41" s="40">
        <f>Kategorie!B64</f>
        <v>48</v>
      </c>
      <c r="C41" s="36" t="str">
        <f>Kategorie!C64</f>
        <v>Tůma</v>
      </c>
      <c r="D41" s="36" t="str">
        <f>Kategorie!D64</f>
        <v>Tomáš</v>
      </c>
      <c r="E41" s="36" t="str">
        <f>Kategorie!E64</f>
        <v>C.K. Kněžnice</v>
      </c>
      <c r="F41" s="36">
        <f>Kategorie!F64</f>
        <v>1968</v>
      </c>
      <c r="G41" s="35" t="str">
        <f>Kategorie!G64</f>
        <v>MB</v>
      </c>
      <c r="H41" s="35" t="str">
        <f>Kategorie!H64</f>
        <v>MB</v>
      </c>
      <c r="I41" s="30">
        <f>Kategorie!I64</f>
        <v>0.032372685185185185</v>
      </c>
      <c r="J41" s="21">
        <f>Kategorie!J64</f>
        <v>12</v>
      </c>
      <c r="K41" s="28">
        <f>Kategorie!K64</f>
        <v>0.0030831128747795416</v>
      </c>
      <c r="L41" s="28">
        <f>I41-$I$4</f>
        <v>0.007511574074074073</v>
      </c>
      <c r="M41" s="41">
        <f>ROUND((L41/K41*1000),0)</f>
        <v>2436</v>
      </c>
    </row>
    <row r="42" spans="1:13" ht="12.75">
      <c r="A42" s="39">
        <f>ROW(C39)</f>
        <v>39</v>
      </c>
      <c r="B42" s="40">
        <f>Kategorie!B29</f>
        <v>68</v>
      </c>
      <c r="C42" s="36" t="str">
        <f>Kategorie!C29</f>
        <v>Podzimek</v>
      </c>
      <c r="D42" s="36" t="str">
        <f>Kategorie!D29</f>
        <v>František</v>
      </c>
      <c r="E42" s="36" t="str">
        <f>Kategorie!E29</f>
        <v>-</v>
      </c>
      <c r="F42" s="36">
        <f>Kategorie!F29</f>
        <v>1981</v>
      </c>
      <c r="G42" s="35" t="str">
        <f>Kategorie!G29</f>
        <v>MA</v>
      </c>
      <c r="H42" s="35" t="str">
        <f>Kategorie!H29</f>
        <v>MA</v>
      </c>
      <c r="I42" s="30">
        <f>Kategorie!I29</f>
        <v>0.03239583333333333</v>
      </c>
      <c r="J42" s="21">
        <f>Kategorie!J29</f>
        <v>1</v>
      </c>
      <c r="K42" s="28">
        <f>Kategorie!K29</f>
        <v>0.00308531746031746</v>
      </c>
      <c r="L42" s="28">
        <f>I42-$I$4</f>
        <v>0.00753472222222222</v>
      </c>
      <c r="M42" s="41">
        <f>ROUND((L42/K42*1000),0)</f>
        <v>2442</v>
      </c>
    </row>
    <row r="43" spans="1:13" ht="12.75">
      <c r="A43" s="39">
        <f>ROW(C40)</f>
        <v>40</v>
      </c>
      <c r="B43" s="40">
        <f>Kategorie!B108</f>
        <v>37</v>
      </c>
      <c r="C43" s="36" t="str">
        <f>Kategorie!C108</f>
        <v>Koschuchová</v>
      </c>
      <c r="D43" s="36" t="str">
        <f>Kategorie!D108</f>
        <v>Marta</v>
      </c>
      <c r="E43" s="36" t="str">
        <f>Kategorie!E108</f>
        <v>TJ Znojmo</v>
      </c>
      <c r="F43" s="36">
        <f>Kategorie!F108</f>
        <v>1978</v>
      </c>
      <c r="G43" s="35" t="str">
        <f>Kategorie!G108</f>
        <v>ŽA</v>
      </c>
      <c r="H43" s="35" t="str">
        <f>Kategorie!H108</f>
        <v>ŽA</v>
      </c>
      <c r="I43" s="30">
        <f>Kategorie!I108</f>
        <v>0.03252314814814815</v>
      </c>
      <c r="J43" s="21">
        <f>Kategorie!J108</f>
        <v>30</v>
      </c>
      <c r="K43" s="28">
        <f>Kategorie!K108</f>
        <v>0.0030974426807760143</v>
      </c>
      <c r="L43" s="28">
        <f>I43-$I$4</f>
        <v>0.007662037037037037</v>
      </c>
      <c r="M43" s="41">
        <f>ROUND((L43/K43*1000),0)</f>
        <v>2474</v>
      </c>
    </row>
    <row r="44" spans="1:13" ht="12.75">
      <c r="A44" s="39">
        <f>ROW(C41)</f>
        <v>41</v>
      </c>
      <c r="B44" s="40">
        <f>Kategorie!B109</f>
        <v>23</v>
      </c>
      <c r="C44" s="36" t="str">
        <f>Kategorie!C109</f>
        <v>Nora</v>
      </c>
      <c r="D44" s="36" t="str">
        <f>Kategorie!D109</f>
        <v>Zaiser</v>
      </c>
      <c r="E44" s="36" t="str">
        <f>Kategorie!E109</f>
        <v>-</v>
      </c>
      <c r="F44" s="36">
        <f>Kategorie!F109</f>
        <v>1984</v>
      </c>
      <c r="G44" s="35" t="str">
        <f>Kategorie!G109</f>
        <v>ŽA</v>
      </c>
      <c r="H44" s="35" t="str">
        <f>Kategorie!H109</f>
        <v>ŽA</v>
      </c>
      <c r="I44" s="30">
        <f>Kategorie!I109</f>
        <v>0.03253472222222222</v>
      </c>
      <c r="J44" s="21">
        <f>Kategorie!J109</f>
        <v>25</v>
      </c>
      <c r="K44" s="28">
        <f>Kategorie!K109</f>
        <v>0.0030985449735449733</v>
      </c>
      <c r="L44" s="28">
        <f>I44-$I$4</f>
        <v>0.00767361111111111</v>
      </c>
      <c r="M44" s="41">
        <f>ROUND((L44/K44*1000),0)</f>
        <v>2477</v>
      </c>
    </row>
    <row r="45" spans="1:13" ht="12.75">
      <c r="A45" s="39">
        <f>ROW(C42)</f>
        <v>42</v>
      </c>
      <c r="B45" s="40">
        <f>Kategorie!B86</f>
        <v>42</v>
      </c>
      <c r="C45" s="36" t="str">
        <f>Kategorie!C86</f>
        <v>Marek</v>
      </c>
      <c r="D45" s="36" t="str">
        <f>Kategorie!D86</f>
        <v>Ludvík</v>
      </c>
      <c r="E45" s="36" t="str">
        <f>Kategorie!E86</f>
        <v>Popocatepetl Znojmo</v>
      </c>
      <c r="F45" s="36">
        <f>Kategorie!F86</f>
        <v>1958</v>
      </c>
      <c r="G45" s="35" t="str">
        <f>Kategorie!G86</f>
        <v>MC</v>
      </c>
      <c r="H45" s="35" t="str">
        <f>Kategorie!H86</f>
        <v>MC</v>
      </c>
      <c r="I45" s="30">
        <f>Kategorie!I86</f>
        <v>0.03300925925925926</v>
      </c>
      <c r="J45" s="21">
        <f>Kategorie!J86</f>
        <v>18</v>
      </c>
      <c r="K45" s="28">
        <f>Kategorie!K86</f>
        <v>0.0031437389770723103</v>
      </c>
      <c r="L45" s="28">
        <f>I45-$I$4</f>
        <v>0.008148148148148147</v>
      </c>
      <c r="M45" s="41">
        <f>ROUND((L45/K45*1000),0)</f>
        <v>2592</v>
      </c>
    </row>
    <row r="46" spans="1:13" ht="12.75">
      <c r="A46" s="39">
        <f>ROW(C43)</f>
        <v>43</v>
      </c>
      <c r="B46" s="40">
        <f>Kategorie!B30</f>
        <v>79</v>
      </c>
      <c r="C46" s="36" t="str">
        <f>Kategorie!C30</f>
        <v>Tojšl</v>
      </c>
      <c r="D46" s="36" t="str">
        <f>Kategorie!D30</f>
        <v>Jiří</v>
      </c>
      <c r="E46" s="36" t="str">
        <f>Kategorie!E30</f>
        <v>TJ Znojmo</v>
      </c>
      <c r="F46" s="36">
        <f>Kategorie!F30</f>
        <v>1987</v>
      </c>
      <c r="G46" s="35" t="str">
        <f>Kategorie!G30</f>
        <v>MA</v>
      </c>
      <c r="H46" s="35" t="str">
        <f>Kategorie!H30</f>
        <v>MA</v>
      </c>
      <c r="I46" s="30">
        <f>Kategorie!I30</f>
        <v>0.033541666666666664</v>
      </c>
      <c r="J46" s="21">
        <f>Kategorie!J30</f>
        <v>1</v>
      </c>
      <c r="K46" s="28">
        <f>Kategorie!K30</f>
        <v>0.003194444444444444</v>
      </c>
      <c r="L46" s="28">
        <f>I46-$I$4</f>
        <v>0.008680555555555552</v>
      </c>
      <c r="M46" s="41">
        <f>ROUND((L46/K46*1000),0)</f>
        <v>2717</v>
      </c>
    </row>
    <row r="47" spans="1:13" ht="12.75">
      <c r="A47" s="39">
        <f>ROW(C44)</f>
        <v>44</v>
      </c>
      <c r="B47" s="40">
        <f>Kategorie!B120</f>
        <v>26</v>
      </c>
      <c r="C47" s="36" t="str">
        <f>Kategorie!C120</f>
        <v>Grabner</v>
      </c>
      <c r="D47" s="36" t="str">
        <f>Kategorie!D120</f>
        <v>Barbara</v>
      </c>
      <c r="E47" s="36" t="str">
        <f>Kategorie!E120</f>
        <v>LC Waldviertel</v>
      </c>
      <c r="F47" s="36">
        <f>Kategorie!F120</f>
        <v>1972</v>
      </c>
      <c r="G47" s="35" t="str">
        <f>Kategorie!G120</f>
        <v>ŽB</v>
      </c>
      <c r="H47" s="35" t="str">
        <f>Kategorie!H120</f>
        <v>ŽB</v>
      </c>
      <c r="I47" s="30">
        <f>Kategorie!I120</f>
        <v>0.03361111111111111</v>
      </c>
      <c r="J47" s="21">
        <f>Kategorie!J120</f>
        <v>25</v>
      </c>
      <c r="K47" s="28">
        <f>Kategorie!K120</f>
        <v>0.003201058201058201</v>
      </c>
      <c r="L47" s="28">
        <f>I47-$I$4</f>
        <v>0.00875</v>
      </c>
      <c r="M47" s="41">
        <f>ROUND((L47/K47*1000),0)</f>
        <v>2733</v>
      </c>
    </row>
    <row r="48" spans="1:13" ht="12.75">
      <c r="A48" s="39">
        <f>ROW(C45)</f>
        <v>45</v>
      </c>
      <c r="B48" s="40">
        <f>Kategorie!B65</f>
        <v>69</v>
      </c>
      <c r="C48" s="36" t="str">
        <f>Kategorie!C65</f>
        <v>Schiffer</v>
      </c>
      <c r="D48" s="36" t="str">
        <f>Kategorie!D65</f>
        <v>Michael</v>
      </c>
      <c r="E48" s="36" t="str">
        <f>Kategorie!E65</f>
        <v>LC Waldviertel</v>
      </c>
      <c r="F48" s="36">
        <f>Kategorie!F65</f>
        <v>1966</v>
      </c>
      <c r="G48" s="35" t="str">
        <f>Kategorie!G65</f>
        <v>MB</v>
      </c>
      <c r="H48" s="35" t="str">
        <f>Kategorie!H65</f>
        <v>MB</v>
      </c>
      <c r="I48" s="30">
        <f>Kategorie!I65</f>
        <v>0.033622685185185186</v>
      </c>
      <c r="J48" s="21">
        <f>Kategorie!J65</f>
        <v>11</v>
      </c>
      <c r="K48" s="28">
        <f>Kategorie!K65</f>
        <v>0.0032021604938271605</v>
      </c>
      <c r="L48" s="28">
        <f>I48-$I$4</f>
        <v>0.008761574074074074</v>
      </c>
      <c r="M48" s="41">
        <f>ROUND((L48/K48*1000),0)</f>
        <v>2736</v>
      </c>
    </row>
    <row r="49" spans="1:13" ht="12.75">
      <c r="A49" s="39">
        <f>ROW(C46)</f>
        <v>46</v>
      </c>
      <c r="B49" s="40">
        <f>Kategorie!B31</f>
        <v>45</v>
      </c>
      <c r="C49" s="36" t="str">
        <f>Kategorie!C31</f>
        <v>Šaroun</v>
      </c>
      <c r="D49" s="36" t="str">
        <f>Kategorie!D31</f>
        <v>Libor</v>
      </c>
      <c r="E49" s="36" t="str">
        <f>Kategorie!E31</f>
        <v>CKK Znojmo</v>
      </c>
      <c r="F49" s="36">
        <f>Kategorie!F31</f>
        <v>1973</v>
      </c>
      <c r="G49" s="35" t="str">
        <f>Kategorie!G31</f>
        <v>MA</v>
      </c>
      <c r="H49" s="35" t="str">
        <f>Kategorie!H31</f>
        <v>MA</v>
      </c>
      <c r="I49" s="30">
        <f>Kategorie!I31</f>
        <v>0.0340162037037037</v>
      </c>
      <c r="J49" s="21">
        <f>Kategorie!J31</f>
        <v>1</v>
      </c>
      <c r="K49" s="28">
        <f>Kategorie!K31</f>
        <v>0.003239638447971781</v>
      </c>
      <c r="L49" s="28">
        <f>I49-$I$4</f>
        <v>0.00915509259259259</v>
      </c>
      <c r="M49" s="41">
        <f>ROUND((L49/K49*1000),0)</f>
        <v>2826</v>
      </c>
    </row>
    <row r="50" spans="1:13" ht="12.75">
      <c r="A50" s="39">
        <f>ROW(C47)</f>
        <v>47</v>
      </c>
      <c r="B50" s="40">
        <f>Kategorie!B66</f>
        <v>38</v>
      </c>
      <c r="C50" s="36" t="str">
        <f>Kategorie!C66</f>
        <v>Macinka</v>
      </c>
      <c r="D50" s="36" t="str">
        <f>Kategorie!D66</f>
        <v>Jan</v>
      </c>
      <c r="E50" s="36" t="str">
        <f>Kategorie!E66</f>
        <v>SKC Znojmo</v>
      </c>
      <c r="F50" s="36">
        <f>Kategorie!F66</f>
        <v>1969</v>
      </c>
      <c r="G50" s="35" t="str">
        <f>Kategorie!G66</f>
        <v>MB</v>
      </c>
      <c r="H50" s="35" t="str">
        <f>Kategorie!H66</f>
        <v>MB</v>
      </c>
      <c r="I50" s="30">
        <f>Kategorie!I66</f>
        <v>0.03428240740740741</v>
      </c>
      <c r="J50" s="21">
        <f>Kategorie!J66</f>
        <v>10</v>
      </c>
      <c r="K50" s="28">
        <f>Kategorie!K66</f>
        <v>0.003264991181657848</v>
      </c>
      <c r="L50" s="28">
        <f>I50-$I$4</f>
        <v>0.009421296296296296</v>
      </c>
      <c r="M50" s="41">
        <f>ROUND((L50/K50*1000),0)</f>
        <v>2886</v>
      </c>
    </row>
    <row r="51" spans="1:13" ht="12.75">
      <c r="A51" s="39">
        <f>ROW(C48)</f>
        <v>48</v>
      </c>
      <c r="B51" s="40">
        <f>Kategorie!B32</f>
        <v>109</v>
      </c>
      <c r="C51" s="36" t="str">
        <f>Kategorie!C32</f>
        <v>Antoš</v>
      </c>
      <c r="D51" s="36" t="str">
        <f>Kategorie!D32</f>
        <v>Jiří</v>
      </c>
      <c r="E51" s="36" t="str">
        <f>Kategorie!E32</f>
        <v>Cross-x-fit Brno</v>
      </c>
      <c r="F51" s="36">
        <f>Kategorie!F32</f>
        <v>1986</v>
      </c>
      <c r="G51" s="35" t="str">
        <f>Kategorie!G32</f>
        <v>MA</v>
      </c>
      <c r="H51" s="35" t="str">
        <f>Kategorie!H32</f>
        <v>MA</v>
      </c>
      <c r="I51" s="30">
        <f>Kategorie!I32</f>
        <v>0.03431712962962963</v>
      </c>
      <c r="J51" s="21">
        <f>Kategorie!J32</f>
        <v>1</v>
      </c>
      <c r="K51" s="28">
        <f>Kategorie!K32</f>
        <v>0.0032682980599647265</v>
      </c>
      <c r="L51" s="28">
        <f>I51-$I$4</f>
        <v>0.009456018518518516</v>
      </c>
      <c r="M51" s="41">
        <f>ROUND((L51/K51*1000),0)</f>
        <v>2893</v>
      </c>
    </row>
    <row r="52" spans="1:13" ht="12.75">
      <c r="A52" s="39">
        <f>ROW(C49)</f>
        <v>49</v>
      </c>
      <c r="B52" s="40">
        <f>Kategorie!B33</f>
        <v>18</v>
      </c>
      <c r="C52" s="36" t="str">
        <f>Kategorie!C33</f>
        <v>Chalupa</v>
      </c>
      <c r="D52" s="36" t="str">
        <f>Kategorie!D33</f>
        <v>Petr</v>
      </c>
      <c r="E52" s="36" t="str">
        <f>Kategorie!E33</f>
        <v>Rouchovany</v>
      </c>
      <c r="F52" s="36">
        <f>Kategorie!F33</f>
        <v>1983</v>
      </c>
      <c r="G52" s="35" t="str">
        <f>Kategorie!G33</f>
        <v>MA</v>
      </c>
      <c r="H52" s="35" t="str">
        <f>Kategorie!H33</f>
        <v>MA</v>
      </c>
      <c r="I52" s="30">
        <f>Kategorie!I33</f>
        <v>0.034409722222222223</v>
      </c>
      <c r="J52" s="21">
        <f>Kategorie!J33</f>
        <v>1</v>
      </c>
      <c r="K52" s="28">
        <f>Kategorie!K33</f>
        <v>0.0032771164021164023</v>
      </c>
      <c r="L52" s="28">
        <f>I52-$I$4</f>
        <v>0.009548611111111112</v>
      </c>
      <c r="M52" s="41">
        <f>ROUND((L52/K52*1000),0)</f>
        <v>2914</v>
      </c>
    </row>
    <row r="53" spans="1:13" ht="12.75">
      <c r="A53" s="39">
        <f>ROW(C50)</f>
        <v>50</v>
      </c>
      <c r="B53" s="40">
        <f>Kategorie!B67</f>
        <v>60</v>
      </c>
      <c r="C53" s="36" t="str">
        <f>Kategorie!C67</f>
        <v>Kocián</v>
      </c>
      <c r="D53" s="36" t="str">
        <f>Kategorie!D67</f>
        <v>Viktor</v>
      </c>
      <c r="E53" s="36" t="str">
        <f>Kategorie!E67</f>
        <v>PSK Znojmo</v>
      </c>
      <c r="F53" s="36">
        <f>Kategorie!F67</f>
        <v>1968</v>
      </c>
      <c r="G53" s="35" t="str">
        <f>Kategorie!G67</f>
        <v>MB</v>
      </c>
      <c r="H53" s="35" t="str">
        <f>Kategorie!H67</f>
        <v>MB</v>
      </c>
      <c r="I53" s="30">
        <f>Kategorie!I67</f>
        <v>0.034513888888888886</v>
      </c>
      <c r="J53" s="21">
        <f>Kategorie!J67</f>
        <v>9</v>
      </c>
      <c r="K53" s="28">
        <f>Kategorie!K67</f>
        <v>0.0032870370370370367</v>
      </c>
      <c r="L53" s="28">
        <f>I53-$I$4</f>
        <v>0.009652777777777774</v>
      </c>
      <c r="M53" s="41">
        <f>ROUND((L53/K53*1000),0)</f>
        <v>2937</v>
      </c>
    </row>
    <row r="54" spans="1:13" ht="12.75">
      <c r="A54" s="39">
        <f>ROW(C51)</f>
        <v>51</v>
      </c>
      <c r="B54" s="40">
        <f>Kategorie!B68</f>
        <v>54</v>
      </c>
      <c r="C54" s="36" t="str">
        <f>Kategorie!C68</f>
        <v>Března</v>
      </c>
      <c r="D54" s="36" t="str">
        <f>Kategorie!D68</f>
        <v>Jiří</v>
      </c>
      <c r="E54" s="36" t="str">
        <f>Kategorie!E68</f>
        <v>SPARTAK Třebíč</v>
      </c>
      <c r="F54" s="36">
        <f>Kategorie!F68</f>
        <v>1966</v>
      </c>
      <c r="G54" s="35" t="str">
        <f>Kategorie!G68</f>
        <v>MB</v>
      </c>
      <c r="H54" s="35" t="str">
        <f>Kategorie!H68</f>
        <v>MB</v>
      </c>
      <c r="I54" s="30">
        <f>Kategorie!I68</f>
        <v>0.03453703703703704</v>
      </c>
      <c r="J54" s="21">
        <f>Kategorie!J68</f>
        <v>8</v>
      </c>
      <c r="K54" s="28">
        <f>Kategorie!K68</f>
        <v>0.003289241622574956</v>
      </c>
      <c r="L54" s="28">
        <f>I54-$I$4</f>
        <v>0.009675925925925928</v>
      </c>
      <c r="M54" s="41">
        <f>ROUND((L54/K54*1000),0)</f>
        <v>2942</v>
      </c>
    </row>
    <row r="55" spans="1:13" ht="12.75">
      <c r="A55" s="39">
        <f>ROW(C52)</f>
        <v>52</v>
      </c>
      <c r="B55" s="40">
        <f>Kategorie!B34</f>
        <v>105</v>
      </c>
      <c r="C55" s="36" t="str">
        <f>Kategorie!C34</f>
        <v>Kuben</v>
      </c>
      <c r="D55" s="36" t="str">
        <f>Kategorie!D34</f>
        <v>Karel</v>
      </c>
      <c r="E55" s="36" t="str">
        <f>Kategorie!E34</f>
        <v>Znojmo</v>
      </c>
      <c r="F55" s="36">
        <f>Kategorie!F34</f>
        <v>1976</v>
      </c>
      <c r="G55" s="35" t="str">
        <f>Kategorie!G34</f>
        <v>MA</v>
      </c>
      <c r="H55" s="35" t="str">
        <f>Kategorie!H34</f>
        <v>MA</v>
      </c>
      <c r="I55" s="30">
        <f>Kategorie!I34</f>
        <v>0.03471064814814815</v>
      </c>
      <c r="J55" s="21">
        <f>Kategorie!J34</f>
        <v>1</v>
      </c>
      <c r="K55" s="28">
        <f>Kategorie!K34</f>
        <v>0.0033057760141093477</v>
      </c>
      <c r="L55" s="28">
        <f>I55-$I$4</f>
        <v>0.009849537037037039</v>
      </c>
      <c r="M55" s="41">
        <f>ROUND((L55/K55*1000),0)</f>
        <v>2979</v>
      </c>
    </row>
    <row r="56" spans="1:13" ht="12.75">
      <c r="A56" s="39">
        <f>ROW(C53)</f>
        <v>53</v>
      </c>
      <c r="B56" s="40">
        <f>Kategorie!B121</f>
        <v>70</v>
      </c>
      <c r="C56" s="36" t="str">
        <f>Kategorie!C121</f>
        <v>Schiffer</v>
      </c>
      <c r="D56" s="36" t="str">
        <f>Kategorie!D121</f>
        <v>Andrea</v>
      </c>
      <c r="E56" s="36" t="str">
        <f>Kategorie!E121</f>
        <v>LC Waldviertel</v>
      </c>
      <c r="F56" s="36">
        <f>Kategorie!F121</f>
        <v>1958</v>
      </c>
      <c r="G56" s="35" t="str">
        <f>Kategorie!G121</f>
        <v>ŽB</v>
      </c>
      <c r="H56" s="35" t="str">
        <f>Kategorie!H121</f>
        <v>ŽB</v>
      </c>
      <c r="I56" s="30">
        <f>Kategorie!I121</f>
        <v>0.03476851851851852</v>
      </c>
      <c r="J56" s="21">
        <f>Kategorie!J121</f>
        <v>21</v>
      </c>
      <c r="K56" s="28">
        <f>Kategorie!K121</f>
        <v>0.0033112874779541446</v>
      </c>
      <c r="L56" s="28">
        <f>I56-$I$4</f>
        <v>0.009907407407407406</v>
      </c>
      <c r="M56" s="41">
        <f>ROUND((L56/K56*1000),0)</f>
        <v>2992</v>
      </c>
    </row>
    <row r="57" spans="1:13" ht="12.75">
      <c r="A57" s="39">
        <f>ROW(C54)</f>
        <v>54</v>
      </c>
      <c r="B57" s="40">
        <f>Kategorie!B69</f>
        <v>84</v>
      </c>
      <c r="C57" s="36" t="str">
        <f>Kategorie!C69</f>
        <v>Straka</v>
      </c>
      <c r="D57" s="36" t="str">
        <f>Kategorie!D69</f>
        <v>Kamil</v>
      </c>
      <c r="E57" s="36" t="str">
        <f>Kategorie!E69</f>
        <v>Dačice</v>
      </c>
      <c r="F57" s="36">
        <f>Kategorie!F69</f>
        <v>1969</v>
      </c>
      <c r="G57" s="35" t="str">
        <f>Kategorie!G69</f>
        <v>MB</v>
      </c>
      <c r="H57" s="35" t="str">
        <f>Kategorie!H69</f>
        <v>MB</v>
      </c>
      <c r="I57" s="30">
        <f>Kategorie!I69</f>
        <v>0.034826388888888886</v>
      </c>
      <c r="J57" s="21">
        <f>Kategorie!J69</f>
        <v>7</v>
      </c>
      <c r="K57" s="28">
        <f>Kategorie!K69</f>
        <v>0.0033167989417989415</v>
      </c>
      <c r="L57" s="28">
        <f>I57-$I$4</f>
        <v>0.009965277777777774</v>
      </c>
      <c r="M57" s="41">
        <f>ROUND((L57/K57*1000),0)</f>
        <v>3004</v>
      </c>
    </row>
    <row r="58" spans="1:13" ht="12.75">
      <c r="A58" s="39">
        <f>ROW(C55)</f>
        <v>55</v>
      </c>
      <c r="B58" s="40">
        <f>Kategorie!B70</f>
        <v>90</v>
      </c>
      <c r="C58" s="36" t="str">
        <f>Kategorie!C70</f>
        <v>Fojtách</v>
      </c>
      <c r="D58" s="36" t="str">
        <f>Kategorie!D70</f>
        <v>Ivan</v>
      </c>
      <c r="E58" s="36" t="str">
        <f>Kategorie!E70</f>
        <v>TJ Znojmo- Šachy</v>
      </c>
      <c r="F58" s="36">
        <f>Kategorie!F70</f>
        <v>1966</v>
      </c>
      <c r="G58" s="35" t="str">
        <f>Kategorie!G70</f>
        <v>MB</v>
      </c>
      <c r="H58" s="35" t="str">
        <f>Kategorie!H70</f>
        <v>MB</v>
      </c>
      <c r="I58" s="30">
        <f>Kategorie!I70</f>
        <v>0.034837962962962966</v>
      </c>
      <c r="J58" s="21">
        <f>Kategorie!J70</f>
        <v>6</v>
      </c>
      <c r="K58" s="28">
        <f>Kategorie!K70</f>
        <v>0.0033179012345679014</v>
      </c>
      <c r="L58" s="28">
        <f>I58-$I$4</f>
        <v>0.009976851851851855</v>
      </c>
      <c r="M58" s="41">
        <f>ROUND((L58/K58*1000),0)</f>
        <v>3007</v>
      </c>
    </row>
    <row r="59" spans="1:13" ht="12.75">
      <c r="A59" s="39">
        <f>ROW(C56)</f>
        <v>56</v>
      </c>
      <c r="B59" s="40">
        <f>Kategorie!B35</f>
        <v>82</v>
      </c>
      <c r="C59" s="36" t="str">
        <f>Kategorie!C35</f>
        <v>Zduba</v>
      </c>
      <c r="D59" s="36" t="str">
        <f>Kategorie!D35</f>
        <v>František</v>
      </c>
      <c r="E59" s="36" t="str">
        <f>Kategorie!E35</f>
        <v>-</v>
      </c>
      <c r="F59" s="36">
        <f>Kategorie!F35</f>
        <v>1977</v>
      </c>
      <c r="G59" s="35" t="str">
        <f>Kategorie!G35</f>
        <v>MA</v>
      </c>
      <c r="H59" s="35" t="str">
        <f>Kategorie!H35</f>
        <v>MA</v>
      </c>
      <c r="I59" s="30">
        <f>Kategorie!I35</f>
        <v>0.0349537037037037</v>
      </c>
      <c r="J59" s="21">
        <f>Kategorie!J35</f>
        <v>1</v>
      </c>
      <c r="K59" s="28">
        <f>Kategorie!K35</f>
        <v>0.0033289241622574952</v>
      </c>
      <c r="L59" s="28">
        <f>I59-$I$4</f>
        <v>0.01009259259259259</v>
      </c>
      <c r="M59" s="41">
        <f>ROUND((L59/K59*1000),0)</f>
        <v>3032</v>
      </c>
    </row>
    <row r="60" spans="1:13" ht="12.75">
      <c r="A60" s="39">
        <f>ROW(C57)</f>
        <v>57</v>
      </c>
      <c r="B60" s="40">
        <f>Kategorie!B94</f>
        <v>9</v>
      </c>
      <c r="C60" s="36" t="str">
        <f>Kategorie!C94</f>
        <v>Bobek</v>
      </c>
      <c r="D60" s="36" t="str">
        <f>Kategorie!D94</f>
        <v>Josef</v>
      </c>
      <c r="E60" s="36" t="str">
        <f>Kategorie!E94</f>
        <v>TJ Znojmo</v>
      </c>
      <c r="F60" s="36">
        <f>Kategorie!F94</f>
        <v>1949</v>
      </c>
      <c r="G60" s="35" t="str">
        <f>Kategorie!G94</f>
        <v>MD</v>
      </c>
      <c r="H60" s="35" t="str">
        <f>Kategorie!H94</f>
        <v>MD</v>
      </c>
      <c r="I60" s="30">
        <f>Kategorie!I94</f>
        <v>0.035243055555555555</v>
      </c>
      <c r="J60" s="21">
        <f>Kategorie!J94</f>
        <v>30</v>
      </c>
      <c r="K60" s="28">
        <f>Kategorie!K94</f>
        <v>0.0033564814814814816</v>
      </c>
      <c r="L60" s="28">
        <f>I60-$I$4</f>
        <v>0.010381944444444444</v>
      </c>
      <c r="M60" s="41">
        <f>ROUND((L60/K60*1000),0)</f>
        <v>3093</v>
      </c>
    </row>
    <row r="61" spans="1:13" ht="12.75">
      <c r="A61" s="39">
        <f>ROW(C58)</f>
        <v>58</v>
      </c>
      <c r="B61" s="40">
        <f>Kategorie!B71</f>
        <v>95</v>
      </c>
      <c r="C61" s="36" t="str">
        <f>Kategorie!C71</f>
        <v>Tischler</v>
      </c>
      <c r="D61" s="36" t="str">
        <f>Kategorie!D71</f>
        <v>René</v>
      </c>
      <c r="E61" s="36" t="str">
        <f>Kategorie!E71</f>
        <v>-</v>
      </c>
      <c r="F61" s="36">
        <f>Kategorie!F71</f>
        <v>1967</v>
      </c>
      <c r="G61" s="35" t="str">
        <f>Kategorie!G71</f>
        <v>MB</v>
      </c>
      <c r="H61" s="35" t="str">
        <f>Kategorie!H71</f>
        <v>MB</v>
      </c>
      <c r="I61" s="30">
        <f>Kategorie!I71</f>
        <v>0.035347222222222224</v>
      </c>
      <c r="J61" s="21">
        <f>Kategorie!J71</f>
        <v>5</v>
      </c>
      <c r="K61" s="28">
        <f>Kategorie!K71</f>
        <v>0.003366402116402117</v>
      </c>
      <c r="L61" s="28">
        <f>I61-$I$4</f>
        <v>0.010486111111111113</v>
      </c>
      <c r="M61" s="41">
        <f>ROUND((L61/K61*1000),0)</f>
        <v>3115</v>
      </c>
    </row>
    <row r="62" spans="1:13" ht="12.75">
      <c r="A62" s="39">
        <f>ROW(C59)</f>
        <v>59</v>
      </c>
      <c r="B62" s="40">
        <f>Kategorie!B36</f>
        <v>52</v>
      </c>
      <c r="C62" s="36" t="str">
        <f>Kategorie!C36</f>
        <v>Med</v>
      </c>
      <c r="D62" s="36" t="str">
        <f>Kategorie!D36</f>
        <v>Marcel</v>
      </c>
      <c r="E62" s="36" t="str">
        <f>Kategorie!E36</f>
        <v>Chasníci z venkova</v>
      </c>
      <c r="F62" s="36">
        <f>Kategorie!F36</f>
        <v>1976</v>
      </c>
      <c r="G62" s="35" t="str">
        <f>Kategorie!G36</f>
        <v>MA</v>
      </c>
      <c r="H62" s="35" t="str">
        <f>Kategorie!H36</f>
        <v>MA</v>
      </c>
      <c r="I62" s="30">
        <f>Kategorie!I36</f>
        <v>0.0353587962962963</v>
      </c>
      <c r="J62" s="21">
        <f>Kategorie!J36</f>
        <v>1</v>
      </c>
      <c r="K62" s="28">
        <f>Kategorie!K36</f>
        <v>0.003367504409171076</v>
      </c>
      <c r="L62" s="28">
        <f>I62-$I$4</f>
        <v>0.010497685185185186</v>
      </c>
      <c r="M62" s="41">
        <f>ROUND((L62/K62*1000),0)</f>
        <v>3117</v>
      </c>
    </row>
    <row r="63" spans="1:13" ht="12.75">
      <c r="A63" s="39">
        <f>ROW(C60)</f>
        <v>60</v>
      </c>
      <c r="B63" s="40">
        <f>Kategorie!B87</f>
        <v>59</v>
      </c>
      <c r="C63" s="36" t="str">
        <f>Kategorie!C87</f>
        <v>Tima</v>
      </c>
      <c r="D63" s="36" t="str">
        <f>Kategorie!D87</f>
        <v>Jiří</v>
      </c>
      <c r="E63" s="36" t="str">
        <f>Kategorie!E87</f>
        <v>Restaurace CORSO</v>
      </c>
      <c r="F63" s="36">
        <f>Kategorie!F87</f>
        <v>1957</v>
      </c>
      <c r="G63" s="35" t="str">
        <f>Kategorie!G87</f>
        <v>MC</v>
      </c>
      <c r="H63" s="35" t="str">
        <f>Kategorie!H87</f>
        <v>MC</v>
      </c>
      <c r="I63" s="30">
        <f>Kategorie!I87</f>
        <v>0.035381944444444445</v>
      </c>
      <c r="J63" s="21">
        <f>Kategorie!J87</f>
        <v>16</v>
      </c>
      <c r="K63" s="28">
        <f>Kategorie!K87</f>
        <v>0.0033697089947089948</v>
      </c>
      <c r="L63" s="28">
        <f>I63-$I$4</f>
        <v>0.010520833333333333</v>
      </c>
      <c r="M63" s="41">
        <f>ROUND((L63/K63*1000),0)</f>
        <v>3122</v>
      </c>
    </row>
    <row r="64" spans="1:13" ht="12.75">
      <c r="A64" s="39">
        <f>ROW(C61)</f>
        <v>61</v>
      </c>
      <c r="B64" s="40">
        <f>Kategorie!B72</f>
        <v>111</v>
      </c>
      <c r="C64" s="36" t="str">
        <f>Kategorie!C72</f>
        <v>Kovář</v>
      </c>
      <c r="D64" s="36" t="str">
        <f>Kategorie!D72</f>
        <v>Josef</v>
      </c>
      <c r="E64" s="36" t="str">
        <f>Kategorie!E72</f>
        <v>Orel Únanov</v>
      </c>
      <c r="F64" s="36">
        <f>Kategorie!F72</f>
        <v>1963</v>
      </c>
      <c r="G64" s="35" t="str">
        <f>Kategorie!G72</f>
        <v>MB</v>
      </c>
      <c r="H64" s="35" t="str">
        <f>Kategorie!H72</f>
        <v>MB</v>
      </c>
      <c r="I64" s="30">
        <f>Kategorie!I72</f>
        <v>0.035486111111111114</v>
      </c>
      <c r="J64" s="21">
        <f>Kategorie!J72</f>
        <v>4</v>
      </c>
      <c r="K64" s="28">
        <f>Kategorie!K72</f>
        <v>0.00337962962962963</v>
      </c>
      <c r="L64" s="28">
        <f>I64-$I$4</f>
        <v>0.010625000000000002</v>
      </c>
      <c r="M64" s="41">
        <f>ROUND((L64/K64*1000),0)</f>
        <v>3144</v>
      </c>
    </row>
    <row r="65" spans="1:13" ht="12.75">
      <c r="A65" s="39">
        <f>ROW(C62)</f>
        <v>62</v>
      </c>
      <c r="B65" s="40">
        <f>Kategorie!B88</f>
        <v>44</v>
      </c>
      <c r="C65" s="36" t="str">
        <f>Kategorie!C88</f>
        <v>Nechvátal</v>
      </c>
      <c r="D65" s="36" t="str">
        <f>Kategorie!D88</f>
        <v>František</v>
      </c>
      <c r="E65" s="36" t="str">
        <f>Kategorie!E88</f>
        <v>Cyklo Kněžice</v>
      </c>
      <c r="F65" s="36">
        <f>Kategorie!F88</f>
        <v>1953</v>
      </c>
      <c r="G65" s="35" t="str">
        <f>Kategorie!G88</f>
        <v>MC</v>
      </c>
      <c r="H65" s="35" t="str">
        <f>Kategorie!H88</f>
        <v>MC</v>
      </c>
      <c r="I65" s="30">
        <f>Kategorie!I88</f>
        <v>0.035590277777777776</v>
      </c>
      <c r="J65" s="21">
        <f>Kategorie!J88</f>
        <v>15</v>
      </c>
      <c r="K65" s="28">
        <f>Kategorie!K88</f>
        <v>0.0033895502645502644</v>
      </c>
      <c r="L65" s="28">
        <f>I65-$I$4</f>
        <v>0.010729166666666665</v>
      </c>
      <c r="M65" s="41">
        <f>ROUND((L65/K65*1000),0)</f>
        <v>3165</v>
      </c>
    </row>
    <row r="66" spans="1:13" ht="12.75">
      <c r="A66" s="39">
        <f>ROW(C63)</f>
        <v>63</v>
      </c>
      <c r="B66" s="40">
        <f>Kategorie!B110</f>
        <v>30</v>
      </c>
      <c r="C66" s="36" t="str">
        <f>Kategorie!C110</f>
        <v>Sivila</v>
      </c>
      <c r="D66" s="36" t="str">
        <f>Kategorie!D110</f>
        <v>Shannon</v>
      </c>
      <c r="E66" s="36" t="str">
        <f>Kategorie!E110</f>
        <v>TJ Znojmo</v>
      </c>
      <c r="F66" s="36">
        <f>Kategorie!F110</f>
        <v>1997</v>
      </c>
      <c r="G66" s="35" t="str">
        <f>Kategorie!G110</f>
        <v>ŽA</v>
      </c>
      <c r="H66" s="35" t="str">
        <f>Kategorie!H110</f>
        <v>ŽA</v>
      </c>
      <c r="I66" s="30">
        <f>Kategorie!I110</f>
        <v>0.03576388888888889</v>
      </c>
      <c r="J66" s="21">
        <f>Kategorie!J110</f>
        <v>21</v>
      </c>
      <c r="K66" s="28">
        <f>Kategorie!K110</f>
        <v>0.003406084656084656</v>
      </c>
      <c r="L66" s="28">
        <f>I66-$I$4</f>
        <v>0.010902777777777775</v>
      </c>
      <c r="M66" s="41">
        <f>ROUND((L66/K66*1000),0)</f>
        <v>3201</v>
      </c>
    </row>
    <row r="67" spans="1:13" ht="12.75">
      <c r="A67" s="39">
        <f>ROW(C64)</f>
        <v>64</v>
      </c>
      <c r="B67" s="40">
        <f>Kategorie!B37</f>
        <v>96</v>
      </c>
      <c r="C67" s="36" t="str">
        <f>Kategorie!C37</f>
        <v>Svoboda</v>
      </c>
      <c r="D67" s="36" t="str">
        <f>Kategorie!D37</f>
        <v>Ivo</v>
      </c>
      <c r="E67" s="36" t="str">
        <f>Kategorie!E37</f>
        <v>Znojmo</v>
      </c>
      <c r="F67" s="36">
        <f>Kategorie!F37</f>
        <v>1978</v>
      </c>
      <c r="G67" s="35" t="str">
        <f>Kategorie!G37</f>
        <v>MA</v>
      </c>
      <c r="H67" s="35" t="str">
        <f>Kategorie!H37</f>
        <v>MA</v>
      </c>
      <c r="I67" s="30">
        <f>Kategorie!I37</f>
        <v>0.03584490740740741</v>
      </c>
      <c r="J67" s="21">
        <f>Kategorie!J37</f>
        <v>1</v>
      </c>
      <c r="K67" s="28">
        <f>Kategorie!K37</f>
        <v>0.0034138007054673723</v>
      </c>
      <c r="L67" s="28">
        <f>I67-$I$4</f>
        <v>0.010983796296296297</v>
      </c>
      <c r="M67" s="41">
        <f>ROUND((L67/K67*1000),0)</f>
        <v>3217</v>
      </c>
    </row>
    <row r="68" spans="1:13" ht="12.75">
      <c r="A68" s="39">
        <f>ROW(C65)</f>
        <v>65</v>
      </c>
      <c r="B68" s="40">
        <f>Kategorie!B111</f>
        <v>56</v>
      </c>
      <c r="C68" s="36" t="str">
        <f>Kategorie!C111</f>
        <v>Emrichová</v>
      </c>
      <c r="D68" s="36" t="str">
        <f>Kategorie!D111</f>
        <v>Monika</v>
      </c>
      <c r="E68" s="36" t="str">
        <f>Kategorie!E111</f>
        <v>Znojmo</v>
      </c>
      <c r="F68" s="36">
        <f>Kategorie!F111</f>
        <v>1982</v>
      </c>
      <c r="G68" s="35" t="str">
        <f>Kategorie!G111</f>
        <v>ŽA</v>
      </c>
      <c r="H68" s="35" t="str">
        <f>Kategorie!H111</f>
        <v>ŽA</v>
      </c>
      <c r="I68" s="30">
        <f>Kategorie!I111</f>
        <v>0.03616898148148148</v>
      </c>
      <c r="J68" s="21">
        <f>Kategorie!J111</f>
        <v>18</v>
      </c>
      <c r="K68" s="28">
        <f>Kategorie!K111</f>
        <v>0.0034446649029982366</v>
      </c>
      <c r="L68" s="28">
        <f>I68-$I$4</f>
        <v>0.011307870370370371</v>
      </c>
      <c r="M68" s="41">
        <f>ROUND((L68/K68*1000),0)</f>
        <v>3283</v>
      </c>
    </row>
    <row r="69" spans="1:13" ht="12.75">
      <c r="A69" s="39">
        <f>ROW(C66)</f>
        <v>66</v>
      </c>
      <c r="B69" s="40">
        <f>Kategorie!B38</f>
        <v>75</v>
      </c>
      <c r="C69" s="36" t="str">
        <f>Kategorie!C38</f>
        <v>Handroušek</v>
      </c>
      <c r="D69" s="36" t="str">
        <f>Kategorie!D38</f>
        <v>David</v>
      </c>
      <c r="E69" s="36" t="str">
        <f>Kategorie!E38</f>
        <v>-</v>
      </c>
      <c r="F69" s="36">
        <f>Kategorie!F38</f>
        <v>1974</v>
      </c>
      <c r="G69" s="35" t="str">
        <f>Kategorie!G38</f>
        <v>MA</v>
      </c>
      <c r="H69" s="35" t="str">
        <f>Kategorie!H38</f>
        <v>MA</v>
      </c>
      <c r="I69" s="30">
        <f>Kategorie!I38</f>
        <v>0.036284722222222225</v>
      </c>
      <c r="J69" s="21">
        <f>Kategorie!J38</f>
        <v>1</v>
      </c>
      <c r="K69" s="28">
        <f>Kategorie!K38</f>
        <v>0.003455687830687831</v>
      </c>
      <c r="L69" s="28">
        <f>I69-$I$4</f>
        <v>0.011423611111111114</v>
      </c>
      <c r="M69" s="41">
        <f>ROUND((L69/K69*1000),0)</f>
        <v>3306</v>
      </c>
    </row>
    <row r="70" spans="1:13" ht="12.75">
      <c r="A70" s="39">
        <f>ROW(C67)</f>
        <v>67</v>
      </c>
      <c r="B70" s="40">
        <f>Kategorie!B112</f>
        <v>55</v>
      </c>
      <c r="C70" s="36" t="str">
        <f>Kategorie!C112</f>
        <v>Březnová</v>
      </c>
      <c r="D70" s="36" t="str">
        <f>Kategorie!D112</f>
        <v>Klára</v>
      </c>
      <c r="E70" s="36" t="str">
        <f>Kategorie!E112</f>
        <v>SPARTAK Třebíč</v>
      </c>
      <c r="F70" s="36">
        <f>Kategorie!F112</f>
        <v>1993</v>
      </c>
      <c r="G70" s="35" t="str">
        <f>Kategorie!G112</f>
        <v>ŽA</v>
      </c>
      <c r="H70" s="35" t="str">
        <f>Kategorie!H112</f>
        <v>ŽA</v>
      </c>
      <c r="I70" s="30">
        <f>Kategorie!I112</f>
        <v>0.036319444444444446</v>
      </c>
      <c r="J70" s="21">
        <f>Kategorie!J112</f>
        <v>16</v>
      </c>
      <c r="K70" s="28">
        <f>Kategorie!K112</f>
        <v>0.0034589947089947093</v>
      </c>
      <c r="L70" s="28">
        <f>I70-$I$4</f>
        <v>0.011458333333333334</v>
      </c>
      <c r="M70" s="41">
        <f>ROUND((L70/K70*1000),0)</f>
        <v>3313</v>
      </c>
    </row>
    <row r="71" spans="1:13" ht="12.75">
      <c r="A71" s="39">
        <f>ROW(C68)</f>
        <v>68</v>
      </c>
      <c r="B71" s="40">
        <f>Kategorie!B39</f>
        <v>53</v>
      </c>
      <c r="C71" s="36" t="str">
        <f>Kategorie!C39</f>
        <v>Stehlík</v>
      </c>
      <c r="D71" s="36" t="str">
        <f>Kategorie!D39</f>
        <v>Martin</v>
      </c>
      <c r="E71" s="36" t="str">
        <f>Kategorie!E39</f>
        <v>Únanov</v>
      </c>
      <c r="F71" s="36">
        <f>Kategorie!F39</f>
        <v>1973</v>
      </c>
      <c r="G71" s="35" t="str">
        <f>Kategorie!G39</f>
        <v>MA</v>
      </c>
      <c r="H71" s="35" t="str">
        <f>Kategorie!H39</f>
        <v>MA</v>
      </c>
      <c r="I71" s="30">
        <f>Kategorie!I39</f>
        <v>0.03643518518518519</v>
      </c>
      <c r="J71" s="21">
        <f>Kategorie!J39</f>
        <v>1</v>
      </c>
      <c r="K71" s="28">
        <f>Kategorie!K39</f>
        <v>0.0034700176366843035</v>
      </c>
      <c r="L71" s="28">
        <f>I71-$I$4</f>
        <v>0.011574074074074077</v>
      </c>
      <c r="M71" s="41">
        <f>ROUND((L71/K71*1000),0)</f>
        <v>3335</v>
      </c>
    </row>
    <row r="72" spans="1:13" ht="12.75">
      <c r="A72" s="39">
        <f>ROW(C69)</f>
        <v>69</v>
      </c>
      <c r="B72" s="40">
        <f>Kategorie!B40</f>
        <v>102</v>
      </c>
      <c r="C72" s="36" t="str">
        <f>Kategorie!C40</f>
        <v>Hubatka</v>
      </c>
      <c r="D72" s="36" t="str">
        <f>Kategorie!D40</f>
        <v>Lukáš</v>
      </c>
      <c r="E72" s="36" t="str">
        <f>Kategorie!E40</f>
        <v>-</v>
      </c>
      <c r="F72" s="36">
        <f>Kategorie!F40</f>
        <v>1990</v>
      </c>
      <c r="G72" s="35" t="str">
        <f>Kategorie!G40</f>
        <v>MA</v>
      </c>
      <c r="H72" s="35" t="str">
        <f>Kategorie!H40</f>
        <v>MA</v>
      </c>
      <c r="I72" s="30">
        <f>Kategorie!I40</f>
        <v>0.03652777777777778</v>
      </c>
      <c r="J72" s="21">
        <f>Kategorie!J40</f>
        <v>1</v>
      </c>
      <c r="K72" s="28">
        <f>Kategorie!K40</f>
        <v>0.003478835978835979</v>
      </c>
      <c r="L72" s="28">
        <f>I72-$I$4</f>
        <v>0.011666666666666665</v>
      </c>
      <c r="M72" s="41">
        <f>ROUND((L72/K72*1000),0)</f>
        <v>3354</v>
      </c>
    </row>
    <row r="73" spans="1:13" ht="12.75">
      <c r="A73" s="39">
        <f>ROW(C70)</f>
        <v>70</v>
      </c>
      <c r="B73" s="40">
        <f>Kategorie!B113</f>
        <v>50</v>
      </c>
      <c r="C73" s="36" t="str">
        <f>Kategorie!C113</f>
        <v>Kuchařová</v>
      </c>
      <c r="D73" s="36" t="str">
        <f>Kategorie!D113</f>
        <v>Simona</v>
      </c>
      <c r="E73" s="36" t="str">
        <f>Kategorie!E113</f>
        <v>TJ Znojmo</v>
      </c>
      <c r="F73" s="36">
        <f>Kategorie!F113</f>
        <v>1996</v>
      </c>
      <c r="G73" s="35" t="str">
        <f>Kategorie!G113</f>
        <v>ŽA</v>
      </c>
      <c r="H73" s="35" t="str">
        <f>Kategorie!H113</f>
        <v>ŽA</v>
      </c>
      <c r="I73" s="30">
        <f>Kategorie!I113</f>
        <v>0.0365625</v>
      </c>
      <c r="J73" s="21">
        <f>Kategorie!J113</f>
        <v>15</v>
      </c>
      <c r="K73" s="28">
        <f>Kategorie!K113</f>
        <v>0.003482142857142857</v>
      </c>
      <c r="L73" s="28">
        <f>I73-$I$4</f>
        <v>0.011701388888888886</v>
      </c>
      <c r="M73" s="41">
        <f>ROUND((L73/K73*1000),0)</f>
        <v>3360</v>
      </c>
    </row>
    <row r="74" spans="1:13" ht="12.75">
      <c r="A74" s="39">
        <f>ROW(C71)</f>
        <v>71</v>
      </c>
      <c r="B74" s="40">
        <f>Kategorie!B89</f>
        <v>78</v>
      </c>
      <c r="C74" s="36" t="str">
        <f>Kategorie!C89</f>
        <v>Danielovič</v>
      </c>
      <c r="D74" s="36" t="str">
        <f>Kategorie!D89</f>
        <v>Leo</v>
      </c>
      <c r="E74" s="36" t="str">
        <f>Kategorie!E89</f>
        <v>-</v>
      </c>
      <c r="F74" s="36">
        <f>Kategorie!F89</f>
        <v>1958</v>
      </c>
      <c r="G74" s="35" t="str">
        <f>Kategorie!G89</f>
        <v>MC</v>
      </c>
      <c r="H74" s="35" t="str">
        <f>Kategorie!H89</f>
        <v>MC</v>
      </c>
      <c r="I74" s="30">
        <f>Kategorie!I89</f>
        <v>0.03657407407407407</v>
      </c>
      <c r="J74" s="21">
        <f>Kategorie!J89</f>
        <v>14</v>
      </c>
      <c r="K74" s="28">
        <f>Kategorie!K89</f>
        <v>0.0034832451499118163</v>
      </c>
      <c r="L74" s="28">
        <f>I74-$I$4</f>
        <v>0.01171296296296296</v>
      </c>
      <c r="M74" s="41">
        <f>ROUND((L74/K74*1000),0)</f>
        <v>3363</v>
      </c>
    </row>
    <row r="75" spans="1:13" ht="12.75">
      <c r="A75" s="39">
        <f>ROW(C72)</f>
        <v>72</v>
      </c>
      <c r="B75" s="40">
        <f>Kategorie!B41</f>
        <v>58</v>
      </c>
      <c r="C75" s="36" t="str">
        <f>Kategorie!C41</f>
        <v>Durda</v>
      </c>
      <c r="D75" s="36" t="str">
        <f>Kategorie!D41</f>
        <v>Ondřej</v>
      </c>
      <c r="E75" s="36" t="str">
        <f>Kategorie!E41</f>
        <v>Cyklo Team Mikulášek</v>
      </c>
      <c r="F75" s="36">
        <f>Kategorie!F41</f>
        <v>1991</v>
      </c>
      <c r="G75" s="35" t="str">
        <f>Kategorie!G41</f>
        <v>MA</v>
      </c>
      <c r="H75" s="35" t="str">
        <f>Kategorie!H41</f>
        <v>MA</v>
      </c>
      <c r="I75" s="30">
        <f>Kategorie!I41</f>
        <v>0.036689814814814814</v>
      </c>
      <c r="J75" s="21">
        <f>Kategorie!J41</f>
        <v>1</v>
      </c>
      <c r="K75" s="28">
        <f>Kategorie!K41</f>
        <v>0.003494268077601411</v>
      </c>
      <c r="L75" s="28">
        <f>I75-$I$4</f>
        <v>0.011828703703703702</v>
      </c>
      <c r="M75" s="41">
        <f>ROUND((L75/K75*1000),0)</f>
        <v>3385</v>
      </c>
    </row>
    <row r="76" spans="1:13" ht="12.75">
      <c r="A76" s="39">
        <f>ROW(C73)</f>
        <v>73</v>
      </c>
      <c r="B76" s="40">
        <f>Kategorie!B73</f>
        <v>63</v>
      </c>
      <c r="C76" s="36" t="str">
        <f>Kategorie!C73</f>
        <v>Frecer</v>
      </c>
      <c r="D76" s="36" t="str">
        <f>Kategorie!D73</f>
        <v>Leoš</v>
      </c>
      <c r="E76" s="36" t="str">
        <f>Kategorie!E73</f>
        <v>CK Kučera</v>
      </c>
      <c r="F76" s="36">
        <f>Kategorie!F73</f>
        <v>1967</v>
      </c>
      <c r="G76" s="35" t="str">
        <f>Kategorie!G73</f>
        <v>MB</v>
      </c>
      <c r="H76" s="35" t="str">
        <f>Kategorie!H73</f>
        <v>MB</v>
      </c>
      <c r="I76" s="30">
        <f>Kategorie!I73</f>
        <v>0.036770833333333336</v>
      </c>
      <c r="J76" s="21">
        <f>Kategorie!J73</f>
        <v>3</v>
      </c>
      <c r="K76" s="28">
        <f>Kategorie!K73</f>
        <v>0.0035019841269841273</v>
      </c>
      <c r="L76" s="28">
        <f>I76-$I$4</f>
        <v>0.011909722222222224</v>
      </c>
      <c r="M76" s="41">
        <f>ROUND((L76/K76*1000),0)</f>
        <v>3401</v>
      </c>
    </row>
    <row r="77" spans="1:13" ht="12.75">
      <c r="A77" s="39">
        <f>ROW(C74)</f>
        <v>74</v>
      </c>
      <c r="B77" s="40">
        <f>Kategorie!B74</f>
        <v>64</v>
      </c>
      <c r="C77" s="36" t="str">
        <f>Kategorie!C74</f>
        <v>Svoboda</v>
      </c>
      <c r="D77" s="36" t="str">
        <f>Kategorie!D74</f>
        <v>Leoš</v>
      </c>
      <c r="E77" s="36" t="str">
        <f>Kategorie!E74</f>
        <v>-</v>
      </c>
      <c r="F77" s="36">
        <f>Kategorie!F74</f>
        <v>1963</v>
      </c>
      <c r="G77" s="35" t="str">
        <f>Kategorie!G74</f>
        <v>MB</v>
      </c>
      <c r="H77" s="35" t="str">
        <f>Kategorie!H74</f>
        <v>MB</v>
      </c>
      <c r="I77" s="30">
        <f>Kategorie!I74</f>
        <v>0.03690972222222222</v>
      </c>
      <c r="J77" s="21">
        <f>Kategorie!J74</f>
        <v>2</v>
      </c>
      <c r="K77" s="28">
        <f>Kategorie!K74</f>
        <v>0.00351521164021164</v>
      </c>
      <c r="L77" s="28">
        <f>I77-$I$4</f>
        <v>0.012048611111111107</v>
      </c>
      <c r="M77" s="41">
        <f>ROUND((L77/K77*1000),0)</f>
        <v>3428</v>
      </c>
    </row>
    <row r="78" spans="1:13" ht="12.75">
      <c r="A78" s="39">
        <f>ROW(C75)</f>
        <v>75</v>
      </c>
      <c r="B78" s="40">
        <f>Kategorie!B114</f>
        <v>97</v>
      </c>
      <c r="C78" s="36" t="str">
        <f>Kategorie!C114</f>
        <v>Vávrová</v>
      </c>
      <c r="D78" s="36" t="str">
        <f>Kategorie!D114</f>
        <v>Veronika</v>
      </c>
      <c r="E78" s="36" t="str">
        <f>Kategorie!E114</f>
        <v>-</v>
      </c>
      <c r="F78" s="36">
        <f>Kategorie!F114</f>
        <v>1984</v>
      </c>
      <c r="G78" s="35" t="str">
        <f>Kategorie!G114</f>
        <v>ŽA</v>
      </c>
      <c r="H78" s="35" t="str">
        <f>Kategorie!H114</f>
        <v>ŽA</v>
      </c>
      <c r="I78" s="30">
        <f>Kategorie!I114</f>
        <v>0.03695601851851852</v>
      </c>
      <c r="J78" s="21">
        <f>Kategorie!J114</f>
        <v>14</v>
      </c>
      <c r="K78" s="28">
        <f>Kategorie!K114</f>
        <v>0.003519620811287478</v>
      </c>
      <c r="L78" s="28">
        <f>I78-$I$4</f>
        <v>0.012094907407407408</v>
      </c>
      <c r="M78" s="41">
        <f>ROUND((L78/K78*1000),0)</f>
        <v>3436</v>
      </c>
    </row>
    <row r="79" spans="1:13" ht="12.75">
      <c r="A79" s="39">
        <f>ROW(C76)</f>
        <v>76</v>
      </c>
      <c r="B79" s="40">
        <f>Kategorie!B75</f>
        <v>73</v>
      </c>
      <c r="C79" s="36" t="str">
        <f>Kategorie!C75</f>
        <v>Smolík</v>
      </c>
      <c r="D79" s="36" t="str">
        <f>Kategorie!D75</f>
        <v>Martin</v>
      </c>
      <c r="E79" s="36" t="str">
        <f>Kategorie!E75</f>
        <v>-</v>
      </c>
      <c r="F79" s="36">
        <f>Kategorie!F75</f>
        <v>1969</v>
      </c>
      <c r="G79" s="35" t="str">
        <f>Kategorie!G75</f>
        <v>MB</v>
      </c>
      <c r="H79" s="35" t="str">
        <f>Kategorie!H75</f>
        <v>MB</v>
      </c>
      <c r="I79" s="30">
        <f>Kategorie!I75</f>
        <v>0.03710648148148148</v>
      </c>
      <c r="J79" s="21">
        <f>Kategorie!J75</f>
        <v>1</v>
      </c>
      <c r="K79" s="28">
        <f>Kategorie!K75</f>
        <v>0.0035339506172839506</v>
      </c>
      <c r="L79" s="28">
        <f>I79-$I$4</f>
        <v>0.012245370370370372</v>
      </c>
      <c r="M79" s="41">
        <f>ROUND((L79/K79*1000),0)</f>
        <v>3465</v>
      </c>
    </row>
    <row r="80" spans="1:13" ht="12.75">
      <c r="A80" s="39">
        <f>ROW(C77)</f>
        <v>77</v>
      </c>
      <c r="B80" s="40">
        <f>Kategorie!B42</f>
        <v>57</v>
      </c>
      <c r="C80" s="36" t="str">
        <f>Kategorie!C42</f>
        <v>Narovec</v>
      </c>
      <c r="D80" s="36" t="str">
        <f>Kategorie!D42</f>
        <v>Radek</v>
      </c>
      <c r="E80" s="36" t="str">
        <f>Kategorie!E42</f>
        <v>Karlovy Vary</v>
      </c>
      <c r="F80" s="36">
        <f>Kategorie!F42</f>
        <v>1975</v>
      </c>
      <c r="G80" s="35" t="str">
        <f>Kategorie!G42</f>
        <v>MA</v>
      </c>
      <c r="H80" s="35" t="str">
        <f>Kategorie!H42</f>
        <v>MA</v>
      </c>
      <c r="I80" s="30">
        <f>Kategorie!I42</f>
        <v>0.037141203703703704</v>
      </c>
      <c r="J80" s="21">
        <f>Kategorie!J42</f>
        <v>1</v>
      </c>
      <c r="K80" s="28">
        <f>Kategorie!K42</f>
        <v>0.003537257495590829</v>
      </c>
      <c r="L80" s="28">
        <f>I80-$I$4</f>
        <v>0.012280092592592592</v>
      </c>
      <c r="M80" s="41">
        <f>ROUND((L80/K80*1000),0)</f>
        <v>3472</v>
      </c>
    </row>
    <row r="81" spans="1:13" ht="12.75">
      <c r="A81" s="39">
        <f>ROW(C78)</f>
        <v>78</v>
      </c>
      <c r="B81" s="40">
        <f>Kategorie!B105</f>
        <v>62</v>
      </c>
      <c r="C81" s="36" t="str">
        <f>Kategorie!C105</f>
        <v>Bartůněk</v>
      </c>
      <c r="D81" s="36" t="str">
        <f>Kategorie!D105</f>
        <v>Marek</v>
      </c>
      <c r="E81" s="36" t="str">
        <f>Kategorie!E105</f>
        <v>-</v>
      </c>
      <c r="F81" s="36">
        <f>Kategorie!F105</f>
        <v>1998</v>
      </c>
      <c r="G81" s="35" t="str">
        <f>Kategorie!G105</f>
        <v>J</v>
      </c>
      <c r="H81" s="35" t="str">
        <f>Kategorie!H105</f>
        <v>MA</v>
      </c>
      <c r="I81" s="30">
        <f>Kategorie!I105</f>
        <v>0.03729166666666667</v>
      </c>
      <c r="J81" s="21">
        <f>Kategorie!J105</f>
        <v>1</v>
      </c>
      <c r="K81" s="28">
        <f>Kategorie!K105</f>
        <v>0.0035515873015873017</v>
      </c>
      <c r="L81" s="28">
        <f>I81-$I$4</f>
        <v>0.012430555555555556</v>
      </c>
      <c r="M81" s="41">
        <f>ROUND((L81/K81*1000),0)</f>
        <v>3500</v>
      </c>
    </row>
    <row r="82" spans="1:13" ht="12.75">
      <c r="A82" s="39">
        <f>ROW(C79)</f>
        <v>79</v>
      </c>
      <c r="B82" s="40">
        <f>Kategorie!B90</f>
        <v>49</v>
      </c>
      <c r="C82" s="36" t="str">
        <f>Kategorie!C90</f>
        <v>Fous </v>
      </c>
      <c r="D82" s="36" t="str">
        <f>Kategorie!D90</f>
        <v>Jan</v>
      </c>
      <c r="E82" s="36" t="str">
        <f>Kategorie!E90</f>
        <v>C.K. Kněžnice</v>
      </c>
      <c r="F82" s="36">
        <f>Kategorie!F90</f>
        <v>1953</v>
      </c>
      <c r="G82" s="35" t="str">
        <f>Kategorie!G90</f>
        <v>MC</v>
      </c>
      <c r="H82" s="35" t="str">
        <f>Kategorie!H90</f>
        <v>MC</v>
      </c>
      <c r="I82" s="30">
        <f>Kategorie!I90</f>
        <v>0.037349537037037035</v>
      </c>
      <c r="J82" s="21">
        <f>Kategorie!J90</f>
        <v>13</v>
      </c>
      <c r="K82" s="28">
        <f>Kategorie!K90</f>
        <v>0.0035570987654320986</v>
      </c>
      <c r="L82" s="28">
        <f>I82-$I$4</f>
        <v>0.012488425925925924</v>
      </c>
      <c r="M82" s="41">
        <f>ROUND((L82/K82*1000),0)</f>
        <v>3511</v>
      </c>
    </row>
    <row r="83" spans="1:13" ht="12.75">
      <c r="A83" s="39">
        <f>ROW(C80)</f>
        <v>80</v>
      </c>
      <c r="B83" s="40">
        <f>Kategorie!B91</f>
        <v>43</v>
      </c>
      <c r="C83" s="36" t="str">
        <f>Kategorie!C91</f>
        <v>Bulín</v>
      </c>
      <c r="D83" s="36" t="str">
        <f>Kategorie!D91</f>
        <v>Jan</v>
      </c>
      <c r="E83" s="36" t="str">
        <f>Kategorie!E91</f>
        <v>-</v>
      </c>
      <c r="F83" s="36">
        <f>Kategorie!F91</f>
        <v>1960</v>
      </c>
      <c r="G83" s="35" t="str">
        <f>Kategorie!G91</f>
        <v>MC</v>
      </c>
      <c r="H83" s="35" t="str">
        <f>Kategorie!H91</f>
        <v>MC</v>
      </c>
      <c r="I83" s="30">
        <f>Kategorie!I91</f>
        <v>0.0375</v>
      </c>
      <c r="J83" s="21">
        <f>Kategorie!J91</f>
        <v>12</v>
      </c>
      <c r="K83" s="28">
        <f>Kategorie!K91</f>
        <v>0.0035714285714285713</v>
      </c>
      <c r="L83" s="28">
        <f>I83-$I$4</f>
        <v>0.012638888888888887</v>
      </c>
      <c r="M83" s="41">
        <f>ROUND((L83/K83*1000),0)</f>
        <v>3539</v>
      </c>
    </row>
    <row r="84" spans="1:13" ht="12.75">
      <c r="A84" s="39">
        <f>ROW(C81)</f>
        <v>81</v>
      </c>
      <c r="B84" s="40">
        <f>Kategorie!B122</f>
        <v>72</v>
      </c>
      <c r="C84" s="36" t="str">
        <f>Kategorie!C122</f>
        <v>Bulantová</v>
      </c>
      <c r="D84" s="36" t="str">
        <f>Kategorie!D122</f>
        <v>Tamara</v>
      </c>
      <c r="E84" s="36" t="str">
        <f>Kategorie!E122</f>
        <v>Znojmo</v>
      </c>
      <c r="F84" s="36">
        <f>Kategorie!F122</f>
        <v>1966</v>
      </c>
      <c r="G84" s="35" t="str">
        <f>Kategorie!G122</f>
        <v>ŽB</v>
      </c>
      <c r="H84" s="35" t="str">
        <f>Kategorie!H122</f>
        <v>ŽB</v>
      </c>
      <c r="I84" s="30">
        <f>Kategorie!I122</f>
        <v>0.03751157407407407</v>
      </c>
      <c r="J84" s="21">
        <f>Kategorie!J122</f>
        <v>18</v>
      </c>
      <c r="K84" s="28">
        <f>Kategorie!K122</f>
        <v>0.003572530864197531</v>
      </c>
      <c r="L84" s="28">
        <f>I84-$I$4</f>
        <v>0.01265046296296296</v>
      </c>
      <c r="M84" s="41">
        <f>ROUND((L84/K84*1000),0)</f>
        <v>3541</v>
      </c>
    </row>
    <row r="85" spans="1:13" ht="12.75">
      <c r="A85" s="39">
        <f>ROW(C82)</f>
        <v>82</v>
      </c>
      <c r="B85" s="40">
        <f>Kategorie!B95</f>
        <v>100</v>
      </c>
      <c r="C85" s="36" t="str">
        <f>Kategorie!C95</f>
        <v>Pilař</v>
      </c>
      <c r="D85" s="36" t="str">
        <f>Kategorie!D95</f>
        <v>Josef</v>
      </c>
      <c r="E85" s="36" t="str">
        <f>Kategorie!E95</f>
        <v>Orel Únanov</v>
      </c>
      <c r="F85" s="36">
        <f>Kategorie!F95</f>
        <v>1951</v>
      </c>
      <c r="G85" s="35" t="str">
        <f>Kategorie!G95</f>
        <v>MD</v>
      </c>
      <c r="H85" s="35" t="str">
        <f>Kategorie!H95</f>
        <v>MD</v>
      </c>
      <c r="I85" s="30">
        <f>Kategorie!I95</f>
        <v>0.037592592592592594</v>
      </c>
      <c r="J85" s="21">
        <f>Kategorie!J95</f>
        <v>25</v>
      </c>
      <c r="K85" s="28">
        <f>Kategorie!K95</f>
        <v>0.003580246913580247</v>
      </c>
      <c r="L85" s="28">
        <f>I85-$I$4</f>
        <v>0.012731481481481483</v>
      </c>
      <c r="M85" s="41">
        <f>ROUND((L85/K85*1000),0)</f>
        <v>3556</v>
      </c>
    </row>
    <row r="86" spans="1:13" ht="12.75">
      <c r="A86" s="39">
        <f>ROW(C83)</f>
        <v>83</v>
      </c>
      <c r="B86" s="40">
        <f>Kategorie!B43</f>
        <v>66</v>
      </c>
      <c r="C86" s="36" t="str">
        <f>Kategorie!C43</f>
        <v>Hrůza</v>
      </c>
      <c r="D86" s="36" t="str">
        <f>Kategorie!D43</f>
        <v>Miroslav</v>
      </c>
      <c r="E86" s="36">
        <f>Kategorie!E43</f>
        <v>0</v>
      </c>
      <c r="F86" s="36">
        <f>Kategorie!F43</f>
        <v>1979</v>
      </c>
      <c r="G86" s="35" t="str">
        <f>Kategorie!G43</f>
        <v>MA</v>
      </c>
      <c r="H86" s="35" t="str">
        <f>Kategorie!H43</f>
        <v>MA</v>
      </c>
      <c r="I86" s="30">
        <f>Kategorie!I43</f>
        <v>0.03815972222222222</v>
      </c>
      <c r="J86" s="21">
        <f>Kategorie!J43</f>
        <v>1</v>
      </c>
      <c r="K86" s="28">
        <f>Kategorie!K43</f>
        <v>0.003634259259259259</v>
      </c>
      <c r="L86" s="28">
        <f>I86-$I$4</f>
        <v>0.013298611111111108</v>
      </c>
      <c r="M86" s="41">
        <f>ROUND((L86/K86*1000),0)</f>
        <v>3659</v>
      </c>
    </row>
    <row r="87" spans="1:13" ht="12.75">
      <c r="A87" s="39">
        <f>ROW(C84)</f>
        <v>84</v>
      </c>
      <c r="B87" s="40">
        <f>Kategorie!B115</f>
        <v>89</v>
      </c>
      <c r="C87" s="36" t="str">
        <f>Kategorie!C115</f>
        <v>Holcmanová</v>
      </c>
      <c r="D87" s="36" t="str">
        <f>Kategorie!D115</f>
        <v>Radka</v>
      </c>
      <c r="E87" s="36" t="str">
        <f>Kategorie!E115</f>
        <v>-</v>
      </c>
      <c r="F87" s="36">
        <f>Kategorie!F115</f>
        <v>1988</v>
      </c>
      <c r="G87" s="35" t="str">
        <f>Kategorie!G115</f>
        <v>ŽA</v>
      </c>
      <c r="H87" s="35" t="str">
        <f>Kategorie!H115</f>
        <v>ŽA</v>
      </c>
      <c r="I87" s="30">
        <f>Kategorie!I115</f>
        <v>0.03829861111111111</v>
      </c>
      <c r="J87" s="21">
        <f>Kategorie!J115</f>
        <v>13</v>
      </c>
      <c r="K87" s="28">
        <f>Kategorie!K115</f>
        <v>0.003647486772486772</v>
      </c>
      <c r="L87" s="28">
        <f>I87-$I$4</f>
        <v>0.013437499999999998</v>
      </c>
      <c r="M87" s="41">
        <f>ROUND((L87/K87*1000),0)</f>
        <v>3684</v>
      </c>
    </row>
    <row r="88" spans="1:13" ht="12.75">
      <c r="A88" s="39">
        <f>ROW(C85)</f>
        <v>85</v>
      </c>
      <c r="B88" s="40">
        <f>Kategorie!B44</f>
        <v>88</v>
      </c>
      <c r="C88" s="36" t="str">
        <f>Kategorie!C44</f>
        <v>Průša</v>
      </c>
      <c r="D88" s="36" t="str">
        <f>Kategorie!D44</f>
        <v>Petr</v>
      </c>
      <c r="E88" s="36" t="str">
        <f>Kategorie!E44</f>
        <v>Stera</v>
      </c>
      <c r="F88" s="36">
        <f>Kategorie!F44</f>
        <v>1987</v>
      </c>
      <c r="G88" s="35" t="str">
        <f>Kategorie!G44</f>
        <v>MA</v>
      </c>
      <c r="H88" s="35" t="str">
        <f>Kategorie!H44</f>
        <v>MA</v>
      </c>
      <c r="I88" s="30">
        <f>Kategorie!I44</f>
        <v>0.03831018518518518</v>
      </c>
      <c r="J88" s="21">
        <f>Kategorie!J44</f>
        <v>1</v>
      </c>
      <c r="K88" s="28">
        <f>Kategorie!K44</f>
        <v>0.0036485890652557316</v>
      </c>
      <c r="L88" s="28">
        <f>I88-$I$4</f>
        <v>0.013449074074074072</v>
      </c>
      <c r="M88" s="41">
        <f>ROUND((L88/K88*1000),0)</f>
        <v>3686</v>
      </c>
    </row>
    <row r="89" spans="1:13" ht="12.75">
      <c r="A89" s="39">
        <f>ROW(C86)</f>
        <v>86</v>
      </c>
      <c r="B89" s="40">
        <f>Kategorie!B123</f>
        <v>106</v>
      </c>
      <c r="C89" s="36" t="str">
        <f>Kategorie!C123</f>
        <v>Dočekalová</v>
      </c>
      <c r="D89" s="36" t="str">
        <f>Kategorie!D123</f>
        <v>Magda</v>
      </c>
      <c r="E89" s="36" t="str">
        <f>Kategorie!E123</f>
        <v>-</v>
      </c>
      <c r="F89" s="36">
        <f>Kategorie!F123</f>
        <v>1972</v>
      </c>
      <c r="G89" s="35" t="str">
        <f>Kategorie!G123</f>
        <v>ŽB</v>
      </c>
      <c r="H89" s="35" t="str">
        <f>Kategorie!H123</f>
        <v>ŽB</v>
      </c>
      <c r="I89" s="30">
        <f>Kategorie!I123</f>
        <v>0.03846064814814815</v>
      </c>
      <c r="J89" s="21">
        <f>Kategorie!J123</f>
        <v>16</v>
      </c>
      <c r="K89" s="28">
        <f>Kategorie!K123</f>
        <v>0.0036629188712522043</v>
      </c>
      <c r="L89" s="28">
        <f>I89-$I$4</f>
        <v>0.013599537037037035</v>
      </c>
      <c r="M89" s="41">
        <f>ROUND((L89/K89*1000),0)</f>
        <v>3713</v>
      </c>
    </row>
    <row r="90" spans="1:13" ht="12.75">
      <c r="A90" s="39">
        <f>ROW(C87)</f>
        <v>87</v>
      </c>
      <c r="B90" s="40">
        <f>Kategorie!B45</f>
        <v>47</v>
      </c>
      <c r="C90" s="36" t="str">
        <f>Kategorie!C45</f>
        <v>Šabatka</v>
      </c>
      <c r="D90" s="36" t="str">
        <f>Kategorie!D45</f>
        <v>Marek</v>
      </c>
      <c r="E90" s="36" t="str">
        <f>Kategorie!E45</f>
        <v>Cykloklub Kněžnice</v>
      </c>
      <c r="F90" s="36">
        <f>Kategorie!F45</f>
        <v>1974</v>
      </c>
      <c r="G90" s="35" t="str">
        <f>Kategorie!G45</f>
        <v>MA</v>
      </c>
      <c r="H90" s="35" t="str">
        <f>Kategorie!H45</f>
        <v>MA</v>
      </c>
      <c r="I90" s="30">
        <f>Kategorie!I45</f>
        <v>0.038530092592592595</v>
      </c>
      <c r="J90" s="21">
        <f>Kategorie!J45</f>
        <v>1</v>
      </c>
      <c r="K90" s="28">
        <f>Kategorie!K45</f>
        <v>0.0036695326278659616</v>
      </c>
      <c r="L90" s="28">
        <f>I90-$I$4</f>
        <v>0.013668981481481483</v>
      </c>
      <c r="M90" s="41">
        <f>ROUND((L90/K90*1000),0)</f>
        <v>3725</v>
      </c>
    </row>
    <row r="91" spans="1:13" ht="12.75">
      <c r="A91" s="39">
        <f>ROW(C88)</f>
        <v>88</v>
      </c>
      <c r="B91" s="40">
        <f>Kategorie!B116</f>
        <v>76</v>
      </c>
      <c r="C91" s="36" t="str">
        <f>Kategorie!C116</f>
        <v>Syslová</v>
      </c>
      <c r="D91" s="36" t="str">
        <f>Kategorie!D116</f>
        <v>Eva</v>
      </c>
      <c r="E91" s="36" t="str">
        <f>Kategorie!E116</f>
        <v>CKK Znojmo</v>
      </c>
      <c r="F91" s="36">
        <f>Kategorie!F116</f>
        <v>1983</v>
      </c>
      <c r="G91" s="35" t="str">
        <f>Kategorie!G116</f>
        <v>ŽA</v>
      </c>
      <c r="H91" s="35" t="str">
        <f>Kategorie!H116</f>
        <v>ŽA</v>
      </c>
      <c r="I91" s="30">
        <f>Kategorie!I116</f>
        <v>0.03868055555555556</v>
      </c>
      <c r="J91" s="21">
        <f>Kategorie!J116</f>
        <v>12</v>
      </c>
      <c r="K91" s="28">
        <f>Kategorie!K116</f>
        <v>0.0036838624338624342</v>
      </c>
      <c r="L91" s="28">
        <f>I91-$I$4</f>
        <v>0.013819444444444447</v>
      </c>
      <c r="M91" s="41">
        <f>ROUND((L91/K91*1000),0)</f>
        <v>3751</v>
      </c>
    </row>
    <row r="92" spans="1:13" ht="12.75">
      <c r="A92" s="39">
        <f>ROW(C89)</f>
        <v>89</v>
      </c>
      <c r="B92" s="40">
        <f>Kategorie!B96</f>
        <v>21</v>
      </c>
      <c r="C92" s="36" t="str">
        <f>Kategorie!C96</f>
        <v>Kubíček</v>
      </c>
      <c r="D92" s="36" t="str">
        <f>Kategorie!D96</f>
        <v>František</v>
      </c>
      <c r="E92" s="36" t="str">
        <f>Kategorie!E96</f>
        <v>Relax Dobré Pole</v>
      </c>
      <c r="F92" s="36">
        <f>Kategorie!F96</f>
        <v>1946</v>
      </c>
      <c r="G92" s="35" t="str">
        <f>Kategorie!G96</f>
        <v>MD</v>
      </c>
      <c r="H92" s="35" t="str">
        <f>Kategorie!H96</f>
        <v>MD</v>
      </c>
      <c r="I92" s="30">
        <f>Kategorie!I96</f>
        <v>0.038703703703703705</v>
      </c>
      <c r="J92" s="21">
        <f>Kategorie!J96</f>
        <v>21</v>
      </c>
      <c r="K92" s="28">
        <f>Kategorie!K96</f>
        <v>0.0036860670194003528</v>
      </c>
      <c r="L92" s="28">
        <f>I92-$I$4</f>
        <v>0.013842592592592594</v>
      </c>
      <c r="M92" s="41">
        <f>ROUND((L92/K92*1000),0)</f>
        <v>3755</v>
      </c>
    </row>
    <row r="93" spans="1:13" ht="12.75">
      <c r="A93" s="39">
        <f>ROW(C90)</f>
        <v>90</v>
      </c>
      <c r="B93" s="40">
        <f>Kategorie!B124</f>
        <v>61</v>
      </c>
      <c r="C93" s="36" t="str">
        <f>Kategorie!C124</f>
        <v>Slámová</v>
      </c>
      <c r="D93" s="36" t="str">
        <f>Kategorie!D124</f>
        <v>Jitka</v>
      </c>
      <c r="E93" s="36" t="str">
        <f>Kategorie!E124</f>
        <v>-</v>
      </c>
      <c r="F93" s="36">
        <f>Kategorie!F124</f>
        <v>1971</v>
      </c>
      <c r="G93" s="35" t="str">
        <f>Kategorie!G124</f>
        <v>ŽB</v>
      </c>
      <c r="H93" s="35" t="str">
        <f>Kategorie!H124</f>
        <v>ŽB</v>
      </c>
      <c r="I93" s="30">
        <f>Kategorie!I124</f>
        <v>0.03875</v>
      </c>
      <c r="J93" s="21">
        <f>Kategorie!J124</f>
        <v>15</v>
      </c>
      <c r="K93" s="28">
        <f>Kategorie!K124</f>
        <v>0.0036904761904761906</v>
      </c>
      <c r="L93" s="28">
        <f>I93-$I$4</f>
        <v>0.013888888888888888</v>
      </c>
      <c r="M93" s="41">
        <f>ROUND((L93/K93*1000),0)</f>
        <v>3763</v>
      </c>
    </row>
    <row r="94" spans="1:13" ht="12.75">
      <c r="A94" s="39">
        <f>ROW(C91)</f>
        <v>91</v>
      </c>
      <c r="B94" s="40">
        <f>Kategorie!B106</f>
        <v>81</v>
      </c>
      <c r="C94" s="36" t="str">
        <f>Kategorie!C106</f>
        <v>Vejchoda</v>
      </c>
      <c r="D94" s="36" t="str">
        <f>Kategorie!D106</f>
        <v>Ondřej</v>
      </c>
      <c r="E94" s="36" t="str">
        <f>Kategorie!E106</f>
        <v>-</v>
      </c>
      <c r="F94" s="36">
        <f>Kategorie!F106</f>
        <v>1996</v>
      </c>
      <c r="G94" s="35" t="str">
        <f>Kategorie!G106</f>
        <v>J</v>
      </c>
      <c r="H94" s="35" t="str">
        <f>Kategorie!H106</f>
        <v>MA</v>
      </c>
      <c r="I94" s="30">
        <f>Kategorie!I106</f>
        <v>0.03878472222222222</v>
      </c>
      <c r="J94" s="21">
        <f>Kategorie!J106</f>
        <v>1</v>
      </c>
      <c r="K94" s="28">
        <f>Kategorie!K106</f>
        <v>0.0036937830687830686</v>
      </c>
      <c r="L94" s="28">
        <f>I94-$I$4</f>
        <v>0.013923611111111109</v>
      </c>
      <c r="M94" s="41">
        <f>ROUND((L94/K94*1000),0)</f>
        <v>3769</v>
      </c>
    </row>
    <row r="95" spans="1:13" ht="12.75">
      <c r="A95" s="39">
        <f>ROW(C92)</f>
        <v>92</v>
      </c>
      <c r="B95" s="40">
        <f>Kategorie!B46</f>
        <v>11</v>
      </c>
      <c r="C95" s="36" t="str">
        <f>Kategorie!C46</f>
        <v>Kutina</v>
      </c>
      <c r="D95" s="36" t="str">
        <f>Kategorie!D46</f>
        <v>Josef</v>
      </c>
      <c r="E95" s="36" t="str">
        <f>Kategorie!E46</f>
        <v>CKK Znojmo</v>
      </c>
      <c r="F95" s="36">
        <f>Kategorie!F46</f>
        <v>1986</v>
      </c>
      <c r="G95" s="35" t="str">
        <f>Kategorie!G46</f>
        <v>MA</v>
      </c>
      <c r="H95" s="35" t="str">
        <f>Kategorie!H46</f>
        <v>MA</v>
      </c>
      <c r="I95" s="30">
        <f>Kategorie!I46</f>
        <v>0.03891203703703704</v>
      </c>
      <c r="J95" s="21">
        <f>Kategorie!J46</f>
        <v>1</v>
      </c>
      <c r="K95" s="28">
        <f>Kategorie!K46</f>
        <v>0.0037059082892416224</v>
      </c>
      <c r="L95" s="28">
        <f>I95-$I$4</f>
        <v>0.014050925925925925</v>
      </c>
      <c r="M95" s="41">
        <f>ROUND((L95/K95*1000),0)</f>
        <v>3791</v>
      </c>
    </row>
    <row r="96" spans="1:13" ht="12.75">
      <c r="A96" s="39">
        <f>ROW(C93)</f>
        <v>93</v>
      </c>
      <c r="B96" s="40">
        <f>Kategorie!B92</f>
        <v>85</v>
      </c>
      <c r="C96" s="36" t="str">
        <f>Kategorie!C92</f>
        <v>Januška</v>
      </c>
      <c r="D96" s="36" t="str">
        <f>Kategorie!D92</f>
        <v>Ivan</v>
      </c>
      <c r="E96" s="36" t="str">
        <f>Kategorie!E92</f>
        <v>Šanov</v>
      </c>
      <c r="F96" s="36">
        <f>Kategorie!F92</f>
        <v>1958</v>
      </c>
      <c r="G96" s="35" t="str">
        <f>Kategorie!G92</f>
        <v>MC</v>
      </c>
      <c r="H96" s="35" t="str">
        <f>Kategorie!H92</f>
        <v>MC</v>
      </c>
      <c r="I96" s="30">
        <f>Kategorie!I92</f>
        <v>0.03892361111111111</v>
      </c>
      <c r="J96" s="21">
        <f>Kategorie!J92</f>
        <v>11</v>
      </c>
      <c r="K96" s="28">
        <f>Kategorie!K92</f>
        <v>0.003707010582010582</v>
      </c>
      <c r="L96" s="28">
        <f>I96-$I$4</f>
        <v>0.014062499999999999</v>
      </c>
      <c r="M96" s="41">
        <f>ROUND((L96/K96*1000),0)</f>
        <v>3793</v>
      </c>
    </row>
    <row r="97" spans="1:13" ht="12.75">
      <c r="A97" s="39">
        <f>ROW(C94)</f>
        <v>94</v>
      </c>
      <c r="B97" s="40">
        <f>Kategorie!B76</f>
        <v>13</v>
      </c>
      <c r="C97" s="36" t="str">
        <f>Kategorie!C76</f>
        <v>Kabelka</v>
      </c>
      <c r="D97" s="36" t="str">
        <f>Kategorie!D76</f>
        <v>Jiří</v>
      </c>
      <c r="E97" s="36" t="str">
        <f>Kategorie!E76</f>
        <v>Mor. Budějovice</v>
      </c>
      <c r="F97" s="36">
        <f>Kategorie!F76</f>
        <v>1964</v>
      </c>
      <c r="G97" s="35" t="str">
        <f>Kategorie!G76</f>
        <v>MB</v>
      </c>
      <c r="H97" s="35" t="str">
        <f>Kategorie!H76</f>
        <v>MB</v>
      </c>
      <c r="I97" s="30">
        <f>Kategorie!I76</f>
        <v>0.039282407407407405</v>
      </c>
      <c r="J97" s="21">
        <f>Kategorie!J76</f>
        <v>1</v>
      </c>
      <c r="K97" s="28">
        <f>Kategorie!K76</f>
        <v>0.003741181657848324</v>
      </c>
      <c r="L97" s="28">
        <f>I97-$I$4</f>
        <v>0.014421296296296293</v>
      </c>
      <c r="M97" s="41">
        <f>ROUND((L97/K97*1000),0)</f>
        <v>3855</v>
      </c>
    </row>
    <row r="98" spans="1:13" ht="12.75">
      <c r="A98" s="39">
        <f>ROW(C95)</f>
        <v>95</v>
      </c>
      <c r="B98" s="40">
        <f>Kategorie!B47</f>
        <v>94</v>
      </c>
      <c r="C98" s="36" t="str">
        <f>Kategorie!C47</f>
        <v>Malaga</v>
      </c>
      <c r="D98" s="36" t="str">
        <f>Kategorie!D47</f>
        <v>Zdeněk</v>
      </c>
      <c r="E98" s="36" t="str">
        <f>Kategorie!E47</f>
        <v>-</v>
      </c>
      <c r="F98" s="36">
        <f>Kategorie!F47</f>
        <v>1983</v>
      </c>
      <c r="G98" s="35" t="str">
        <f>Kategorie!G47</f>
        <v>MA</v>
      </c>
      <c r="H98" s="35" t="str">
        <f>Kategorie!H47</f>
        <v>MA</v>
      </c>
      <c r="I98" s="30">
        <f>Kategorie!I47</f>
        <v>0.03954861111111111</v>
      </c>
      <c r="J98" s="21">
        <f>Kategorie!J47</f>
        <v>1</v>
      </c>
      <c r="K98" s="28">
        <f>Kategorie!K47</f>
        <v>0.0037665343915343915</v>
      </c>
      <c r="L98" s="28">
        <f>I98-$I$4</f>
        <v>0.0146875</v>
      </c>
      <c r="M98" s="41">
        <f>ROUND((L98/K98*1000),0)</f>
        <v>3899</v>
      </c>
    </row>
    <row r="99" spans="1:13" ht="12.75">
      <c r="A99" s="39">
        <f>ROW(C96)</f>
        <v>96</v>
      </c>
      <c r="B99" s="40">
        <f>Kategorie!B77</f>
        <v>80</v>
      </c>
      <c r="C99" s="36" t="str">
        <f>Kategorie!C77</f>
        <v>Vejchoda</v>
      </c>
      <c r="D99" s="36" t="str">
        <f>Kategorie!D77</f>
        <v>Marek</v>
      </c>
      <c r="E99" s="36" t="str">
        <f>Kategorie!E77</f>
        <v>-</v>
      </c>
      <c r="F99" s="36">
        <f>Kategorie!F77</f>
        <v>1966</v>
      </c>
      <c r="G99" s="35" t="str">
        <f>Kategorie!G77</f>
        <v>MB</v>
      </c>
      <c r="H99" s="35" t="str">
        <f>Kategorie!H77</f>
        <v>MB</v>
      </c>
      <c r="I99" s="30">
        <f>Kategorie!I77</f>
        <v>0.039872685185185185</v>
      </c>
      <c r="J99" s="21">
        <f>Kategorie!J77</f>
        <v>1</v>
      </c>
      <c r="K99" s="28">
        <f>Kategorie!K77</f>
        <v>0.0037973985890652558</v>
      </c>
      <c r="L99" s="28">
        <f>I99-$I$4</f>
        <v>0.015011574074074073</v>
      </c>
      <c r="M99" s="41">
        <f>ROUND((L99/K99*1000),0)</f>
        <v>3953</v>
      </c>
    </row>
    <row r="100" spans="1:13" ht="12.75">
      <c r="A100" s="39">
        <f>ROW(C97)</f>
        <v>97</v>
      </c>
      <c r="B100" s="40">
        <f>Kategorie!B78</f>
        <v>114</v>
      </c>
      <c r="C100" s="36" t="str">
        <f>Kategorie!C78</f>
        <v>Zimek</v>
      </c>
      <c r="D100" s="36" t="str">
        <f>Kategorie!D78</f>
        <v>Jaroslav</v>
      </c>
      <c r="E100" s="36" t="str">
        <f>Kategorie!E78</f>
        <v>Orel Únanov</v>
      </c>
      <c r="F100" s="36">
        <f>Kategorie!F78</f>
        <v>1963</v>
      </c>
      <c r="G100" s="35" t="str">
        <f>Kategorie!G78</f>
        <v>MB</v>
      </c>
      <c r="H100" s="35" t="str">
        <f>Kategorie!H78</f>
        <v>MB</v>
      </c>
      <c r="I100" s="30">
        <f>Kategorie!I78</f>
        <v>0.04054398148148148</v>
      </c>
      <c r="J100" s="21">
        <f>Kategorie!J78</f>
        <v>1</v>
      </c>
      <c r="K100" s="28">
        <f>Kategorie!K78</f>
        <v>0.003861331569664903</v>
      </c>
      <c r="L100" s="28">
        <f>I100-$I$4</f>
        <v>0.015682870370370368</v>
      </c>
      <c r="M100" s="41">
        <f>ROUND((L100/K100*1000),0)</f>
        <v>4062</v>
      </c>
    </row>
    <row r="101" spans="1:13" ht="12.75">
      <c r="A101" s="39">
        <f>ROW(C98)</f>
        <v>98</v>
      </c>
      <c r="B101" s="40">
        <f>Kategorie!B117</f>
        <v>27</v>
      </c>
      <c r="C101" s="36" t="str">
        <f>Kategorie!C117</f>
        <v>Grabner</v>
      </c>
      <c r="D101" s="36" t="str">
        <f>Kategorie!D117</f>
        <v>Sophie</v>
      </c>
      <c r="E101" s="36" t="str">
        <f>Kategorie!E117</f>
        <v>LC Waldviertel</v>
      </c>
      <c r="F101" s="36">
        <f>Kategorie!F117</f>
        <v>1998</v>
      </c>
      <c r="G101" s="35" t="str">
        <f>Kategorie!G117</f>
        <v>ŽA</v>
      </c>
      <c r="H101" s="35" t="str">
        <f>Kategorie!H117</f>
        <v>ŽA</v>
      </c>
      <c r="I101" s="30">
        <f>Kategorie!I117</f>
        <v>0.040740740740740744</v>
      </c>
      <c r="J101" s="21">
        <f>Kategorie!J117</f>
        <v>11</v>
      </c>
      <c r="K101" s="28">
        <f>Kategorie!K117</f>
        <v>0.003880070546737214</v>
      </c>
      <c r="L101" s="28">
        <f>I101-$I$4</f>
        <v>0.015879629629629632</v>
      </c>
      <c r="M101" s="41">
        <f>ROUND((L101/K101*1000),0)</f>
        <v>4093</v>
      </c>
    </row>
    <row r="102" spans="1:13" ht="12.75">
      <c r="A102" s="39">
        <f>ROW(C99)</f>
        <v>99</v>
      </c>
      <c r="B102" s="40">
        <f>Kategorie!B48</f>
        <v>24</v>
      </c>
      <c r="C102" s="36" t="str">
        <f>Kategorie!C48</f>
        <v>Rene</v>
      </c>
      <c r="D102" s="36" t="str">
        <f>Kategorie!D48</f>
        <v>Zaiser</v>
      </c>
      <c r="E102" s="36" t="str">
        <f>Kategorie!E48</f>
        <v>-</v>
      </c>
      <c r="F102" s="36">
        <f>Kategorie!F48</f>
        <v>1976</v>
      </c>
      <c r="G102" s="35" t="str">
        <f>Kategorie!G48</f>
        <v>MA</v>
      </c>
      <c r="H102" s="35" t="str">
        <f>Kategorie!H48</f>
        <v>MA</v>
      </c>
      <c r="I102" s="30">
        <f>Kategorie!I48</f>
        <v>0.04075231481481482</v>
      </c>
      <c r="J102" s="21">
        <f>Kategorie!J48</f>
        <v>1</v>
      </c>
      <c r="K102" s="28">
        <f>Kategorie!K48</f>
        <v>0.003881172839506173</v>
      </c>
      <c r="L102" s="28">
        <f>I102-$I$4</f>
        <v>0.015891203703703706</v>
      </c>
      <c r="M102" s="41">
        <f>ROUND((L102/K102*1000),0)</f>
        <v>4094</v>
      </c>
    </row>
    <row r="103" spans="1:13" ht="12.75">
      <c r="A103" s="39">
        <f>ROW(C100)</f>
        <v>100</v>
      </c>
      <c r="B103" s="40">
        <f>Kategorie!B100</f>
        <v>2</v>
      </c>
      <c r="C103" s="36" t="str">
        <f>Kategorie!C100</f>
        <v>Hirschböck</v>
      </c>
      <c r="D103" s="36" t="str">
        <f>Kategorie!D100</f>
        <v>Friedrich</v>
      </c>
      <c r="E103" s="36" t="str">
        <f>Kategorie!E100</f>
        <v>ULC Horn</v>
      </c>
      <c r="F103" s="36">
        <f>Kategorie!F100</f>
        <v>1941</v>
      </c>
      <c r="G103" s="35" t="str">
        <f>Kategorie!G100</f>
        <v>ME</v>
      </c>
      <c r="H103" s="35" t="str">
        <f>Kategorie!H100</f>
        <v>MD</v>
      </c>
      <c r="I103" s="30">
        <f>Kategorie!I100</f>
        <v>0.04090277777777778</v>
      </c>
      <c r="J103" s="21">
        <f>Kategorie!J100</f>
        <v>18</v>
      </c>
      <c r="K103" s="28">
        <f>Kategorie!K100</f>
        <v>0.0038955026455026456</v>
      </c>
      <c r="L103" s="28">
        <f>I103-$I$4</f>
        <v>0.01604166666666667</v>
      </c>
      <c r="M103" s="41">
        <f>ROUND((L103/K103*1000),0)</f>
        <v>4118</v>
      </c>
    </row>
    <row r="104" spans="1:13" ht="12.75">
      <c r="A104" s="39">
        <f>ROW(C101)</f>
        <v>101</v>
      </c>
      <c r="B104" s="40">
        <f>Kategorie!B125</f>
        <v>34</v>
      </c>
      <c r="C104" s="36" t="str">
        <f>Kategorie!C125</f>
        <v>Čabalová</v>
      </c>
      <c r="D104" s="36" t="str">
        <f>Kategorie!D125</f>
        <v>Jitka</v>
      </c>
      <c r="E104" s="36" t="str">
        <f>Kategorie!E125</f>
        <v>MŠ Dělnická</v>
      </c>
      <c r="F104" s="36">
        <f>Kategorie!F125</f>
        <v>1966</v>
      </c>
      <c r="G104" s="35" t="str">
        <f>Kategorie!G125</f>
        <v>ŽB</v>
      </c>
      <c r="H104" s="35" t="str">
        <f>Kategorie!H125</f>
        <v>ŽB</v>
      </c>
      <c r="I104" s="30">
        <f>Kategorie!I125</f>
        <v>0.04092592592592593</v>
      </c>
      <c r="J104" s="21">
        <f>Kategorie!J125</f>
        <v>14</v>
      </c>
      <c r="K104" s="28">
        <f>Kategorie!K125</f>
        <v>0.0038977072310405645</v>
      </c>
      <c r="L104" s="28">
        <f>I104-$I$4</f>
        <v>0.016064814814814816</v>
      </c>
      <c r="M104" s="41">
        <f>ROUND((L104/K104*1000),0)</f>
        <v>4122</v>
      </c>
    </row>
    <row r="105" spans="1:13" ht="12.75">
      <c r="A105" s="39">
        <f>ROW(C102)</f>
        <v>102</v>
      </c>
      <c r="B105" s="40">
        <f>Kategorie!B49</f>
        <v>93</v>
      </c>
      <c r="C105" s="36" t="str">
        <f>Kategorie!C49</f>
        <v>Hazard</v>
      </c>
      <c r="D105" s="36" t="str">
        <f>Kategorie!D49</f>
        <v>Cedric</v>
      </c>
      <c r="E105" s="36" t="str">
        <f>Kategorie!E49</f>
        <v>-</v>
      </c>
      <c r="F105" s="36">
        <f>Kategorie!F49</f>
        <v>1974</v>
      </c>
      <c r="G105" s="35" t="str">
        <f>Kategorie!G49</f>
        <v>MA</v>
      </c>
      <c r="H105" s="35" t="str">
        <f>Kategorie!H49</f>
        <v>MA</v>
      </c>
      <c r="I105" s="30">
        <f>Kategorie!I49</f>
        <v>0.04128472222222222</v>
      </c>
      <c r="J105" s="21">
        <f>Kategorie!J49</f>
        <v>1</v>
      </c>
      <c r="K105" s="28">
        <f>Kategorie!K49</f>
        <v>0.003931878306878307</v>
      </c>
      <c r="L105" s="28">
        <f>I105-$I$4</f>
        <v>0.01642361111111111</v>
      </c>
      <c r="M105" s="41">
        <f>ROUND((L105/K105*1000),0)</f>
        <v>4177</v>
      </c>
    </row>
    <row r="106" spans="1:13" ht="12.75">
      <c r="A106" s="39">
        <f>ROW(C103)</f>
        <v>103</v>
      </c>
      <c r="B106" s="40">
        <f>Kategorie!B50</f>
        <v>10</v>
      </c>
      <c r="C106" s="36" t="str">
        <f>Kategorie!C50</f>
        <v>Murník</v>
      </c>
      <c r="D106" s="36" t="str">
        <f>Kategorie!D50</f>
        <v>Jan </v>
      </c>
      <c r="E106" s="36" t="str">
        <f>Kategorie!E50</f>
        <v>Sokol Tasovice</v>
      </c>
      <c r="F106" s="36">
        <f>Kategorie!F50</f>
        <v>1987</v>
      </c>
      <c r="G106" s="35" t="str">
        <f>Kategorie!G50</f>
        <v>MA</v>
      </c>
      <c r="H106" s="35" t="str">
        <f>Kategorie!H50</f>
        <v>MA</v>
      </c>
      <c r="I106" s="30">
        <f>Kategorie!I50</f>
        <v>0.041527777777777775</v>
      </c>
      <c r="J106" s="21">
        <f>Kategorie!J50</f>
        <v>1</v>
      </c>
      <c r="K106" s="28">
        <f>Kategorie!K50</f>
        <v>0.003955026455026454</v>
      </c>
      <c r="L106" s="28">
        <f>I106-$I$4</f>
        <v>0.016666666666666663</v>
      </c>
      <c r="M106" s="41">
        <f>ROUND((L106/K106*1000),0)</f>
        <v>4214</v>
      </c>
    </row>
    <row r="107" spans="1:13" ht="12.75">
      <c r="A107" s="39">
        <f>ROW(C104)</f>
        <v>104</v>
      </c>
      <c r="B107" s="40">
        <f>Kategorie!B51</f>
        <v>113</v>
      </c>
      <c r="C107" s="36" t="str">
        <f>Kategorie!C51</f>
        <v>Holík</v>
      </c>
      <c r="D107" s="36" t="str">
        <f>Kategorie!D51</f>
        <v>Šimon</v>
      </c>
      <c r="E107" s="36" t="str">
        <f>Kategorie!E51</f>
        <v>Popocatepetl Znojmo</v>
      </c>
      <c r="F107" s="36">
        <f>Kategorie!F51</f>
        <v>1990</v>
      </c>
      <c r="G107" s="35" t="str">
        <f>Kategorie!G51</f>
        <v>MA</v>
      </c>
      <c r="H107" s="35" t="str">
        <f>Kategorie!H51</f>
        <v>MA</v>
      </c>
      <c r="I107" s="30">
        <f>Kategorie!I51</f>
        <v>0.04262731481481481</v>
      </c>
      <c r="J107" s="21">
        <f>Kategorie!J51</f>
        <v>1</v>
      </c>
      <c r="K107" s="28">
        <f>Kategorie!K51</f>
        <v>0.0040597442680776015</v>
      </c>
      <c r="L107" s="28">
        <f>I107-$I$4</f>
        <v>0.0177662037037037</v>
      </c>
      <c r="M107" s="41">
        <f>ROUND((L107/K107*1000),0)</f>
        <v>4376</v>
      </c>
    </row>
    <row r="108" spans="1:13" ht="12.75">
      <c r="A108" s="39">
        <f>ROW(C105)</f>
        <v>105</v>
      </c>
      <c r="B108" s="40">
        <f>Kategorie!B52</f>
        <v>110</v>
      </c>
      <c r="C108" s="36" t="str">
        <f>Kategorie!C52</f>
        <v>Špaček</v>
      </c>
      <c r="D108" s="36" t="str">
        <f>Kategorie!D52</f>
        <v>František</v>
      </c>
      <c r="E108" s="36" t="str">
        <f>Kategorie!E52</f>
        <v>-</v>
      </c>
      <c r="F108" s="36">
        <f>Kategorie!F52</f>
        <v>1979</v>
      </c>
      <c r="G108" s="35" t="str">
        <f>Kategorie!G52</f>
        <v>MA</v>
      </c>
      <c r="H108" s="35" t="str">
        <f>Kategorie!H52</f>
        <v>MA</v>
      </c>
      <c r="I108" s="30">
        <f>Kategorie!I52</f>
        <v>0.04269675925925926</v>
      </c>
      <c r="J108" s="21">
        <f>Kategorie!J52</f>
        <v>1</v>
      </c>
      <c r="K108" s="28">
        <f>Kategorie!K52</f>
        <v>0.004066358024691358</v>
      </c>
      <c r="L108" s="28">
        <f>I108-$I$4</f>
        <v>0.01783564814814815</v>
      </c>
      <c r="M108" s="41">
        <f>ROUND((L108/K108*1000),0)</f>
        <v>4386</v>
      </c>
    </row>
    <row r="109" spans="1:13" ht="12.75">
      <c r="A109" s="39">
        <f>ROW(C106)</f>
        <v>106</v>
      </c>
      <c r="B109" s="40">
        <f>Kategorie!B53</f>
        <v>31</v>
      </c>
      <c r="C109" s="36" t="str">
        <f>Kategorie!C53</f>
        <v>Hlávila</v>
      </c>
      <c r="D109" s="36" t="str">
        <f>Kategorie!D53</f>
        <v>Jan</v>
      </c>
      <c r="E109" s="36" t="str">
        <f>Kategorie!E53</f>
        <v>Střechy Hlávila</v>
      </c>
      <c r="F109" s="36">
        <f>Kategorie!F53</f>
        <v>1980</v>
      </c>
      <c r="G109" s="35" t="str">
        <f>Kategorie!G53</f>
        <v>MA</v>
      </c>
      <c r="H109" s="35" t="str">
        <f>Kategorie!H53</f>
        <v>MA</v>
      </c>
      <c r="I109" s="30">
        <f>Kategorie!I53</f>
        <v>0.04325231481481481</v>
      </c>
      <c r="J109" s="21">
        <f>Kategorie!J53</f>
        <v>1</v>
      </c>
      <c r="K109" s="28">
        <f>Kategorie!K53</f>
        <v>0.004119268077601411</v>
      </c>
      <c r="L109" s="28">
        <f>I109-$I$4</f>
        <v>0.0183912037037037</v>
      </c>
      <c r="M109" s="41">
        <f>ROUND((L109/K109*1000),0)</f>
        <v>4465</v>
      </c>
    </row>
    <row r="110" spans="1:13" ht="12.75">
      <c r="A110" s="39">
        <f>ROW(C107)</f>
        <v>107</v>
      </c>
      <c r="B110" s="40">
        <f>Kategorie!B54</f>
        <v>99</v>
      </c>
      <c r="C110" s="36" t="str">
        <f>Kategorie!C54</f>
        <v>Štěpánek</v>
      </c>
      <c r="D110" s="36" t="str">
        <f>Kategorie!D54</f>
        <v>Jaroslav</v>
      </c>
      <c r="E110" s="36" t="str">
        <f>Kategorie!E54</f>
        <v>Seagal Team</v>
      </c>
      <c r="F110" s="36">
        <f>Kategorie!F54</f>
        <v>1986</v>
      </c>
      <c r="G110" s="35" t="str">
        <f>Kategorie!G54</f>
        <v>MA</v>
      </c>
      <c r="H110" s="35" t="str">
        <f>Kategorie!H54</f>
        <v>MA</v>
      </c>
      <c r="I110" s="30">
        <f>Kategorie!I54</f>
        <v>0.04342592592592592</v>
      </c>
      <c r="J110" s="21">
        <f>Kategorie!J54</f>
        <v>1</v>
      </c>
      <c r="K110" s="28">
        <f>Kategorie!K54</f>
        <v>0.004135802469135802</v>
      </c>
      <c r="L110" s="28">
        <f>I110-$I$4</f>
        <v>0.018564814814814812</v>
      </c>
      <c r="M110" s="41">
        <f>ROUND((L110/K110*1000),0)</f>
        <v>4489</v>
      </c>
    </row>
    <row r="111" spans="1:13" ht="12.75">
      <c r="A111" s="39">
        <f>ROW(C108)</f>
        <v>108</v>
      </c>
      <c r="B111" s="40">
        <f>Kategorie!B79</f>
        <v>101</v>
      </c>
      <c r="C111" s="36" t="str">
        <f>Kategorie!C79</f>
        <v>Špaček</v>
      </c>
      <c r="D111" s="36" t="str">
        <f>Kategorie!D79</f>
        <v>Robert</v>
      </c>
      <c r="E111" s="36" t="str">
        <f>Kategorie!E79</f>
        <v>-</v>
      </c>
      <c r="F111" s="36">
        <f>Kategorie!F79</f>
        <v>1968</v>
      </c>
      <c r="G111" s="35" t="str">
        <f>Kategorie!G79</f>
        <v>MB</v>
      </c>
      <c r="H111" s="35" t="str">
        <f>Kategorie!H79</f>
        <v>MB</v>
      </c>
      <c r="I111" s="30">
        <f>Kategorie!I79</f>
        <v>0.044641203703703704</v>
      </c>
      <c r="J111" s="21">
        <f>Kategorie!J79</f>
        <v>1</v>
      </c>
      <c r="K111" s="28">
        <f>Kategorie!K79</f>
        <v>0.004251543209876543</v>
      </c>
      <c r="L111" s="28">
        <f>I111-$I$4</f>
        <v>0.019780092592592592</v>
      </c>
      <c r="M111" s="41">
        <f>ROUND((L111/K111*1000),0)</f>
        <v>4652</v>
      </c>
    </row>
    <row r="112" spans="1:13" ht="12.75">
      <c r="A112" s="39">
        <f>ROW(C109)</f>
        <v>109</v>
      </c>
      <c r="B112" s="40">
        <f>Kategorie!B80</f>
        <v>98</v>
      </c>
      <c r="C112" s="36" t="str">
        <f>Kategorie!C80</f>
        <v>Medek</v>
      </c>
      <c r="D112" s="36" t="str">
        <f>Kategorie!D80</f>
        <v>Ivo</v>
      </c>
      <c r="E112" s="36" t="str">
        <f>Kategorie!E80</f>
        <v>TJ Hodonice</v>
      </c>
      <c r="F112" s="36">
        <f>Kategorie!F80</f>
        <v>1963</v>
      </c>
      <c r="G112" s="35" t="str">
        <f>Kategorie!G80</f>
        <v>MB</v>
      </c>
      <c r="H112" s="35" t="str">
        <f>Kategorie!H80</f>
        <v>MB</v>
      </c>
      <c r="I112" s="30">
        <f>Kategorie!I80</f>
        <v>0.046921296296296294</v>
      </c>
      <c r="J112" s="21">
        <f>Kategorie!J80</f>
        <v>1</v>
      </c>
      <c r="K112" s="28">
        <f>Kategorie!K80</f>
        <v>0.004468694885361552</v>
      </c>
      <c r="L112" s="28">
        <f>I112-$I$4</f>
        <v>0.022060185185185183</v>
      </c>
      <c r="M112" s="41">
        <f>ROUND((L112/K112*1000),0)</f>
        <v>4937</v>
      </c>
    </row>
    <row r="113" spans="1:13" ht="12.75">
      <c r="A113" s="39">
        <f>ROW(C110)</f>
        <v>110</v>
      </c>
      <c r="B113" s="40">
        <f>Kategorie!B81</f>
        <v>112</v>
      </c>
      <c r="C113" s="36" t="str">
        <f>Kategorie!C81</f>
        <v>Halbrštat</v>
      </c>
      <c r="D113" s="36" t="str">
        <f>Kategorie!D81</f>
        <v>Petr</v>
      </c>
      <c r="E113" s="36" t="str">
        <f>Kategorie!E81</f>
        <v>TK Znojmo</v>
      </c>
      <c r="F113" s="36">
        <f>Kategorie!F81</f>
        <v>1967</v>
      </c>
      <c r="G113" s="35" t="str">
        <f>Kategorie!G81</f>
        <v>MB</v>
      </c>
      <c r="H113" s="35" t="str">
        <f>Kategorie!H81</f>
        <v>MB</v>
      </c>
      <c r="I113" s="30">
        <f>Kategorie!I81</f>
        <v>0.04693287037037037</v>
      </c>
      <c r="J113" s="21">
        <f>Kategorie!J81</f>
        <v>1</v>
      </c>
      <c r="K113" s="28">
        <f>Kategorie!K81</f>
        <v>0.004469797178130511</v>
      </c>
      <c r="L113" s="28">
        <f>I113-$I$4</f>
        <v>0.022071759259259256</v>
      </c>
      <c r="M113" s="41">
        <f>ROUND((L113/K113*1000),0)</f>
        <v>4938</v>
      </c>
    </row>
    <row r="114" spans="1:13" ht="12.75">
      <c r="A114" s="39">
        <f>ROW(C111)</f>
        <v>111</v>
      </c>
      <c r="B114" s="40">
        <f>Kategorie!B101</f>
        <v>6</v>
      </c>
      <c r="C114" s="36" t="str">
        <f>Kategorie!C101</f>
        <v>Nechvátal</v>
      </c>
      <c r="D114" s="36" t="str">
        <f>Kategorie!D101</f>
        <v>Jan</v>
      </c>
      <c r="E114" s="36" t="str">
        <f>Kategorie!E101</f>
        <v>SPARTAK Třebíč</v>
      </c>
      <c r="F114" s="36">
        <f>Kategorie!F101</f>
        <v>1935</v>
      </c>
      <c r="G114" s="35" t="str">
        <f>Kategorie!G101</f>
        <v>ME</v>
      </c>
      <c r="H114" s="35" t="str">
        <f>Kategorie!H101</f>
        <v>MD</v>
      </c>
      <c r="I114" s="30">
        <f>Kategorie!I101</f>
        <v>0.049560185185185186</v>
      </c>
      <c r="J114" s="21">
        <f>Kategorie!J101</f>
        <v>16</v>
      </c>
      <c r="K114" s="28">
        <f>Kategorie!K101</f>
        <v>0.004720017636684303</v>
      </c>
      <c r="L114" s="28">
        <f>I114-$I$4</f>
        <v>0.024699074074074075</v>
      </c>
      <c r="M114" s="41">
        <f>ROUND((L114/K114*1000),0)</f>
        <v>5233</v>
      </c>
    </row>
    <row r="115" spans="1:13" ht="12.75">
      <c r="A115" s="39">
        <f>ROW(C112)</f>
        <v>112</v>
      </c>
      <c r="B115" s="40">
        <f>Kategorie!B97</f>
        <v>67</v>
      </c>
      <c r="C115" s="36" t="str">
        <f>Kategorie!C97</f>
        <v>Štola</v>
      </c>
      <c r="D115" s="36" t="str">
        <f>Kategorie!D97</f>
        <v>Luboš</v>
      </c>
      <c r="E115" s="36" t="str">
        <f>Kategorie!E97</f>
        <v>Bermuda Pajzl Znojmo</v>
      </c>
      <c r="F115" s="36">
        <f>Kategorie!F97</f>
        <v>1950</v>
      </c>
      <c r="G115" s="35" t="str">
        <f>Kategorie!G97</f>
        <v>MD</v>
      </c>
      <c r="H115" s="35" t="str">
        <f>Kategorie!H97</f>
        <v>MD</v>
      </c>
      <c r="I115" s="30">
        <f>Kategorie!I97</f>
        <v>0.04957175925925926</v>
      </c>
      <c r="J115" s="21">
        <f>Kategorie!J97</f>
        <v>15</v>
      </c>
      <c r="K115" s="28">
        <f>Kategorie!K97</f>
        <v>0.004721119929453263</v>
      </c>
      <c r="L115" s="28">
        <f>I115-$I$4</f>
        <v>0.024710648148148148</v>
      </c>
      <c r="M115" s="41">
        <f>ROUND((L115/K115*1000),0)</f>
        <v>5234</v>
      </c>
    </row>
    <row r="116" spans="1:13" ht="12.75">
      <c r="A116" s="39">
        <f>ROW(C113)</f>
        <v>113</v>
      </c>
      <c r="B116" s="40">
        <f>Kategorie!B98</f>
        <v>32</v>
      </c>
      <c r="C116" s="36" t="str">
        <f>Kategorie!C98</f>
        <v>Vídeňský</v>
      </c>
      <c r="D116" s="36" t="str">
        <f>Kategorie!D98</f>
        <v>Jiří</v>
      </c>
      <c r="E116" s="36" t="str">
        <f>Kategorie!E98</f>
        <v>-</v>
      </c>
      <c r="F116" s="36">
        <f>Kategorie!F98</f>
        <v>1947</v>
      </c>
      <c r="G116" s="35" t="str">
        <f>Kategorie!G98</f>
        <v>MD</v>
      </c>
      <c r="H116" s="35" t="str">
        <f>Kategorie!H98</f>
        <v>MD</v>
      </c>
      <c r="I116" s="30">
        <f>Kategorie!I98</f>
        <v>0.05228009259259259</v>
      </c>
      <c r="J116" s="21">
        <f>Kategorie!J98</f>
        <v>14</v>
      </c>
      <c r="K116" s="28">
        <f>Kategorie!K98</f>
        <v>0.004979056437389771</v>
      </c>
      <c r="L116" s="28">
        <f>I116-$I$4</f>
        <v>0.02741898148148148</v>
      </c>
      <c r="M116" s="41">
        <f>ROUND((L116/K116*1000),0)</f>
        <v>5507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view="pageBreakPreview" zoomScale="80" zoomScaleNormal="90" zoomScaleSheetLayoutView="80" workbookViewId="0" topLeftCell="A1">
      <selection activeCell="A83" sqref="A83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0.375" style="0" customWidth="1"/>
    <col min="5" max="5" width="8.0039062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7" ht="12.75">
      <c r="A1" s="4" t="str">
        <f>'Absol.poř.'!A1</f>
        <v> 5.z. ZBP – Vánoční běh ELETROKOV ZNOJMO 25.12.2012</v>
      </c>
      <c r="B1" s="5"/>
      <c r="C1" s="5"/>
      <c r="D1" s="5"/>
      <c r="E1" s="7"/>
      <c r="F1" s="42"/>
      <c r="G1" s="43"/>
    </row>
    <row r="2" spans="1:9" s="9" customFormat="1" ht="12.75">
      <c r="A2" s="8" t="s">
        <v>235</v>
      </c>
      <c r="E2" s="44"/>
      <c r="H2" s="11"/>
      <c r="I2" s="10"/>
    </row>
    <row r="3" spans="1:5" ht="12.75">
      <c r="A3" s="13" t="str">
        <f>'Absol.poř.'!B3</f>
        <v>St. číslo</v>
      </c>
      <c r="B3" s="14" t="str">
        <f>'Absol.poř.'!C3</f>
        <v>Příjmení</v>
      </c>
      <c r="C3" s="14" t="str">
        <f>'Absol.poř.'!D3</f>
        <v>Jméno</v>
      </c>
      <c r="D3" s="14" t="str">
        <f>'Absol.poř.'!E3</f>
        <v>Klub</v>
      </c>
      <c r="E3" s="13" t="str">
        <f>'Absol.poř.'!F3</f>
        <v>RN</v>
      </c>
    </row>
    <row r="4" spans="1:5" ht="12.75">
      <c r="A4" s="45">
        <f>'Absol.poř.'!B39</f>
        <v>1</v>
      </c>
      <c r="B4" s="46" t="str">
        <f>'Absol.poř.'!C39</f>
        <v>Doubková</v>
      </c>
      <c r="C4" s="46" t="str">
        <f>'Absol.poř.'!D39</f>
        <v>Kateřina</v>
      </c>
      <c r="D4" s="46" t="str">
        <f>'Absol.poř.'!E39</f>
        <v>AK Perná</v>
      </c>
      <c r="E4" s="46">
        <f>'Absol.poř.'!F39</f>
        <v>1972</v>
      </c>
    </row>
    <row r="5" spans="1:5" ht="12.75">
      <c r="A5" s="45">
        <f>'Absol.poř.'!B103</f>
        <v>2</v>
      </c>
      <c r="B5" s="46" t="str">
        <f>'Absol.poř.'!C103</f>
        <v>Hirschböck</v>
      </c>
      <c r="C5" s="46" t="str">
        <f>'Absol.poř.'!D103</f>
        <v>Friedrich</v>
      </c>
      <c r="D5" s="46" t="str">
        <f>'Absol.poř.'!E103</f>
        <v>ULC Horn</v>
      </c>
      <c r="E5" s="46">
        <f>'Absol.poř.'!F103</f>
        <v>1941</v>
      </c>
    </row>
    <row r="6" spans="1:5" ht="12.75">
      <c r="A6" s="45">
        <f>'Absol.poř.'!B16</f>
        <v>3</v>
      </c>
      <c r="B6" s="46" t="str">
        <f>'Absol.poř.'!C16</f>
        <v>Motálek</v>
      </c>
      <c r="C6" s="46" t="str">
        <f>'Absol.poř.'!D16</f>
        <v>Petr</v>
      </c>
      <c r="D6" s="46" t="str">
        <f>'Absol.poř.'!E16</f>
        <v>TJ Spartak Třebíč</v>
      </c>
      <c r="E6" s="46">
        <f>'Absol.poř.'!F16</f>
        <v>1961</v>
      </c>
    </row>
    <row r="7" spans="1:5" ht="12.75">
      <c r="A7" s="45">
        <f>'Absol.poř.'!B11</f>
        <v>4</v>
      </c>
      <c r="B7" s="46" t="str">
        <f>'Absol.poř.'!C11</f>
        <v>Nováček</v>
      </c>
      <c r="C7" s="46" t="str">
        <f>'Absol.poř.'!D11</f>
        <v>Tomáš</v>
      </c>
      <c r="D7" s="46" t="str">
        <f>'Absol.poř.'!E11</f>
        <v>TJ Spartak Třebíč</v>
      </c>
      <c r="E7" s="46">
        <f>'Absol.poř.'!F11</f>
        <v>1983</v>
      </c>
    </row>
    <row r="8" spans="1:5" ht="12.75">
      <c r="A8" s="45">
        <f>'Absol.poř.'!B7</f>
        <v>5</v>
      </c>
      <c r="B8" s="46" t="str">
        <f>'Absol.poř.'!C7</f>
        <v>Kratochvíl</v>
      </c>
      <c r="C8" s="46" t="str">
        <f>'Absol.poř.'!D7</f>
        <v>Pavel</v>
      </c>
      <c r="D8" s="46" t="str">
        <f>'Absol.poř.'!E7</f>
        <v>Sokol Rudíkov</v>
      </c>
      <c r="E8" s="46">
        <f>'Absol.poř.'!F7</f>
        <v>1960</v>
      </c>
    </row>
    <row r="9" spans="1:5" ht="12.75">
      <c r="A9" s="45">
        <f>'Absol.poř.'!B114</f>
        <v>6</v>
      </c>
      <c r="B9" s="46" t="str">
        <f>'Absol.poř.'!C114</f>
        <v>Nechvátal</v>
      </c>
      <c r="C9" s="46" t="str">
        <f>'Absol.poř.'!D114</f>
        <v>Jan</v>
      </c>
      <c r="D9" s="46" t="str">
        <f>'Absol.poř.'!E114</f>
        <v>SPARTAK Třebíč</v>
      </c>
      <c r="E9" s="46">
        <f>'Absol.poř.'!F114</f>
        <v>1935</v>
      </c>
    </row>
    <row r="10" spans="1:5" ht="12.75">
      <c r="A10" s="45">
        <f>'Absol.poř.'!B13</f>
        <v>7</v>
      </c>
      <c r="B10" s="46" t="str">
        <f>'Absol.poř.'!C13</f>
        <v>Vála</v>
      </c>
      <c r="C10" s="46" t="str">
        <f>'Absol.poř.'!D13</f>
        <v>Robert</v>
      </c>
      <c r="D10" s="46" t="str">
        <f>'Absol.poř.'!E13</f>
        <v>Znojmo – Konice</v>
      </c>
      <c r="E10" s="46">
        <f>'Absol.poř.'!F13</f>
        <v>1977</v>
      </c>
    </row>
    <row r="11" spans="1:5" ht="12.75">
      <c r="A11" s="45">
        <f>'Absol.poř.'!B14</f>
        <v>8</v>
      </c>
      <c r="B11" s="46" t="str">
        <f>'Absol.poř.'!C14</f>
        <v>Hrubý</v>
      </c>
      <c r="C11" s="46" t="str">
        <f>'Absol.poř.'!D14</f>
        <v>Josef</v>
      </c>
      <c r="D11" s="46" t="str">
        <f>'Absol.poř.'!E14</f>
        <v>TJ Znojmo</v>
      </c>
      <c r="E11" s="46">
        <f>'Absol.poř.'!F14</f>
        <v>1992</v>
      </c>
    </row>
    <row r="12" spans="1:5" ht="12.75">
      <c r="A12" s="45">
        <f>'Absol.poř.'!B60</f>
        <v>9</v>
      </c>
      <c r="B12" s="46" t="str">
        <f>'Absol.poř.'!C60</f>
        <v>Bobek</v>
      </c>
      <c r="C12" s="46" t="str">
        <f>'Absol.poř.'!D60</f>
        <v>Josef</v>
      </c>
      <c r="D12" s="46" t="str">
        <f>'Absol.poř.'!E60</f>
        <v>TJ Znojmo</v>
      </c>
      <c r="E12" s="46">
        <f>'Absol.poř.'!F60</f>
        <v>1949</v>
      </c>
    </row>
    <row r="13" spans="1:5" ht="12.75">
      <c r="A13" s="45">
        <f>'Absol.poř.'!B106</f>
        <v>10</v>
      </c>
      <c r="B13" s="46" t="str">
        <f>'Absol.poř.'!C106</f>
        <v>Murník</v>
      </c>
      <c r="C13" s="46" t="str">
        <f>'Absol.poř.'!D106</f>
        <v>Jan </v>
      </c>
      <c r="D13" s="46" t="str">
        <f>'Absol.poř.'!E106</f>
        <v>Sokol Tasovice</v>
      </c>
      <c r="E13" s="46">
        <f>'Absol.poř.'!F106</f>
        <v>1987</v>
      </c>
    </row>
    <row r="14" spans="1:5" ht="12.75">
      <c r="A14" s="45">
        <f>'Absol.poř.'!B95</f>
        <v>11</v>
      </c>
      <c r="B14" s="46" t="str">
        <f>'Absol.poř.'!C95</f>
        <v>Kutina</v>
      </c>
      <c r="C14" s="46" t="str">
        <f>'Absol.poř.'!D95</f>
        <v>Josef</v>
      </c>
      <c r="D14" s="46" t="str">
        <f>'Absol.poř.'!E95</f>
        <v>CKK Znojmo</v>
      </c>
      <c r="E14" s="46">
        <f>'Absol.poř.'!F95</f>
        <v>1986</v>
      </c>
    </row>
    <row r="15" spans="1:5" ht="12.75">
      <c r="A15" s="45">
        <f>'Absol.poř.'!B6</f>
        <v>12</v>
      </c>
      <c r="B15" s="46" t="str">
        <f>'Absol.poř.'!C6</f>
        <v>Čabala</v>
      </c>
      <c r="C15" s="46" t="str">
        <f>'Absol.poř.'!D6</f>
        <v>Vojtěch</v>
      </c>
      <c r="D15" s="46" t="str">
        <f>'Absol.poř.'!E6</f>
        <v>TJ Znojmo</v>
      </c>
      <c r="E15" s="46">
        <f>'Absol.poř.'!F6</f>
        <v>1993</v>
      </c>
    </row>
    <row r="16" spans="1:5" ht="12.75">
      <c r="A16" s="45">
        <f>'Absol.poř.'!B97</f>
        <v>13</v>
      </c>
      <c r="B16" s="46" t="str">
        <f>'Absol.poř.'!C97</f>
        <v>Kabelka</v>
      </c>
      <c r="C16" s="46" t="str">
        <f>'Absol.poř.'!D97</f>
        <v>Jiří</v>
      </c>
      <c r="D16" s="46" t="str">
        <f>'Absol.poř.'!E97</f>
        <v>Mor. Budějovice</v>
      </c>
      <c r="E16" s="46">
        <f>'Absol.poř.'!F97</f>
        <v>1964</v>
      </c>
    </row>
    <row r="17" spans="1:5" ht="12.75">
      <c r="A17" s="45">
        <f>'Absol.poř.'!B24</f>
        <v>14</v>
      </c>
      <c r="B17" s="46" t="str">
        <f>'Absol.poř.'!C24</f>
        <v>Verčimák</v>
      </c>
      <c r="C17" s="46" t="str">
        <f>'Absol.poř.'!D24</f>
        <v>Libor</v>
      </c>
      <c r="D17" s="46" t="str">
        <f>'Absol.poř.'!E24</f>
        <v>Atlanta Znojmo</v>
      </c>
      <c r="E17" s="46">
        <f>'Absol.poř.'!F24</f>
        <v>1976</v>
      </c>
    </row>
    <row r="18" spans="1:5" ht="12.75">
      <c r="A18" s="45">
        <f>'Absol.poř.'!B22</f>
        <v>15</v>
      </c>
      <c r="B18" s="46" t="str">
        <f>'Absol.poř.'!C22</f>
        <v>Verčimák</v>
      </c>
      <c r="C18" s="46" t="str">
        <f>'Absol.poř.'!D22</f>
        <v>Miroslav</v>
      </c>
      <c r="D18" s="46" t="str">
        <f>'Absol.poř.'!E22</f>
        <v>Atlanta Znojmo</v>
      </c>
      <c r="E18" s="46">
        <f>'Absol.poř.'!F22</f>
        <v>1977</v>
      </c>
    </row>
    <row r="19" spans="1:5" ht="12.75">
      <c r="A19" s="45">
        <f>'Absol.poř.'!B33</f>
        <v>16</v>
      </c>
      <c r="B19" s="46" t="str">
        <f>'Absol.poř.'!C33</f>
        <v>Seitl</v>
      </c>
      <c r="C19" s="46" t="str">
        <f>'Absol.poř.'!D33</f>
        <v>Ondřej</v>
      </c>
      <c r="D19" s="46" t="str">
        <f>'Absol.poř.'!E33</f>
        <v>ATLETIC Třebíč</v>
      </c>
      <c r="E19" s="46">
        <f>'Absol.poř.'!F33</f>
        <v>1996</v>
      </c>
    </row>
    <row r="20" spans="1:5" ht="12.75">
      <c r="A20" s="45">
        <f>'Absol.poř.'!B4</f>
        <v>17</v>
      </c>
      <c r="B20" s="46" t="str">
        <f>'Absol.poř.'!C4</f>
        <v>Hnilo</v>
      </c>
      <c r="C20" s="46" t="str">
        <f>'Absol.poř.'!D4</f>
        <v>Zdeněk</v>
      </c>
      <c r="D20" s="46" t="str">
        <f>'Absol.poř.'!E4</f>
        <v>-</v>
      </c>
      <c r="E20" s="46">
        <f>'Absol.poř.'!F4</f>
        <v>1985</v>
      </c>
    </row>
    <row r="21" spans="1:5" ht="12.75">
      <c r="A21" s="45">
        <f>'Absol.poř.'!B52</f>
        <v>18</v>
      </c>
      <c r="B21" s="46" t="str">
        <f>'Absol.poř.'!C52</f>
        <v>Chalupa</v>
      </c>
      <c r="C21" s="46" t="str">
        <f>'Absol.poř.'!D52</f>
        <v>Petr</v>
      </c>
      <c r="D21" s="46" t="str">
        <f>'Absol.poř.'!E52</f>
        <v>Rouchovany</v>
      </c>
      <c r="E21" s="46">
        <f>'Absol.poř.'!F52</f>
        <v>1983</v>
      </c>
    </row>
    <row r="22" spans="1:5" ht="12.75">
      <c r="A22" s="45">
        <f>'Absol.poř.'!B28</f>
        <v>19</v>
      </c>
      <c r="B22" s="46" t="str">
        <f>'Absol.poř.'!C28</f>
        <v>Fantal</v>
      </c>
      <c r="C22" s="46" t="str">
        <f>'Absol.poř.'!D28</f>
        <v>Zbyněk</v>
      </c>
      <c r="D22" s="46" t="str">
        <f>'Absol.poř.'!E28</f>
        <v>AČR</v>
      </c>
      <c r="E22" s="46">
        <f>'Absol.poř.'!F28</f>
        <v>1972</v>
      </c>
    </row>
    <row r="23" spans="1:5" ht="12.75">
      <c r="A23" s="45">
        <f>'Absol.poř.'!B40</f>
        <v>20</v>
      </c>
      <c r="B23" s="46" t="str">
        <f>'Absol.poř.'!C40</f>
        <v>Dvořák</v>
      </c>
      <c r="C23" s="46" t="str">
        <f>'Absol.poř.'!D40</f>
        <v>Leoš</v>
      </c>
      <c r="D23" s="46" t="str">
        <f>'Absol.poř.'!E40</f>
        <v>Znojmo</v>
      </c>
      <c r="E23" s="46">
        <f>'Absol.poř.'!F40</f>
        <v>1971</v>
      </c>
    </row>
    <row r="24" spans="1:5" ht="12.75">
      <c r="A24" s="45">
        <f>'Absol.poř.'!B92</f>
        <v>21</v>
      </c>
      <c r="B24" s="46" t="str">
        <f>'Absol.poř.'!C92</f>
        <v>Kubíček</v>
      </c>
      <c r="C24" s="46" t="str">
        <f>'Absol.poř.'!D92</f>
        <v>František</v>
      </c>
      <c r="D24" s="46" t="str">
        <f>'Absol.poř.'!E92</f>
        <v>Relax Dobré Pole</v>
      </c>
      <c r="E24" s="46">
        <f>'Absol.poř.'!F92</f>
        <v>1946</v>
      </c>
    </row>
    <row r="25" spans="1:5" ht="12.75">
      <c r="A25" s="45">
        <f>'Absol.poř.'!B20</f>
        <v>22</v>
      </c>
      <c r="B25" s="46" t="str">
        <f>'Absol.poř.'!C20</f>
        <v>Motin</v>
      </c>
      <c r="C25" s="46" t="str">
        <f>'Absol.poř.'!D20</f>
        <v>Samuel</v>
      </c>
      <c r="D25" s="46" t="str">
        <f>'Absol.poř.'!E20</f>
        <v>TJ Znojmo</v>
      </c>
      <c r="E25" s="46">
        <f>'Absol.poř.'!F20</f>
        <v>1996</v>
      </c>
    </row>
    <row r="26" spans="1:5" ht="12.75">
      <c r="A26" s="45">
        <f>'Absol.poř.'!B44</f>
        <v>23</v>
      </c>
      <c r="B26" s="46" t="str">
        <f>'Absol.poř.'!C44</f>
        <v>Nora</v>
      </c>
      <c r="C26" s="46" t="str">
        <f>'Absol.poř.'!D44</f>
        <v>Zaiser</v>
      </c>
      <c r="D26" s="46" t="str">
        <f>'Absol.poř.'!E44</f>
        <v>-</v>
      </c>
      <c r="E26" s="46">
        <f>'Absol.poř.'!F44</f>
        <v>1984</v>
      </c>
    </row>
    <row r="27" spans="1:5" ht="12.75">
      <c r="A27" s="45">
        <f>'Absol.poř.'!B102</f>
        <v>24</v>
      </c>
      <c r="B27" s="46" t="str">
        <f>'Absol.poř.'!C102</f>
        <v>Rene</v>
      </c>
      <c r="C27" s="46" t="str">
        <f>'Absol.poř.'!D102</f>
        <v>Zaiser</v>
      </c>
      <c r="D27" s="46" t="str">
        <f>'Absol.poř.'!E102</f>
        <v>-</v>
      </c>
      <c r="E27" s="46">
        <f>'Absol.poř.'!F102</f>
        <v>1976</v>
      </c>
    </row>
    <row r="28" spans="1:5" ht="12.75">
      <c r="A28" s="45">
        <f>'Absol.poř.'!B10</f>
        <v>25</v>
      </c>
      <c r="B28" s="46" t="str">
        <f>'Absol.poř.'!C10</f>
        <v>Křivánek</v>
      </c>
      <c r="C28" s="46" t="str">
        <f>'Absol.poř.'!D10</f>
        <v>Jiří</v>
      </c>
      <c r="D28" s="46" t="str">
        <f>'Absol.poř.'!E10</f>
        <v>Cyklo point Hatě</v>
      </c>
      <c r="E28" s="46">
        <f>'Absol.poř.'!F10</f>
        <v>1985</v>
      </c>
    </row>
    <row r="29" spans="1:5" ht="12.75">
      <c r="A29" s="45">
        <f>'Absol.poř.'!B47</f>
        <v>26</v>
      </c>
      <c r="B29" s="46" t="str">
        <f>'Absol.poř.'!C47</f>
        <v>Grabner</v>
      </c>
      <c r="C29" s="46" t="str">
        <f>'Absol.poř.'!D47</f>
        <v>Barbara</v>
      </c>
      <c r="D29" s="46" t="str">
        <f>'Absol.poř.'!E47</f>
        <v>LC Waldviertel</v>
      </c>
      <c r="E29" s="46">
        <f>'Absol.poř.'!F47</f>
        <v>1972</v>
      </c>
    </row>
    <row r="30" spans="1:5" ht="12.75">
      <c r="A30" s="45">
        <f>'Absol.poř.'!B101</f>
        <v>27</v>
      </c>
      <c r="B30" s="46" t="str">
        <f>'Absol.poř.'!C101</f>
        <v>Grabner</v>
      </c>
      <c r="C30" s="46" t="str">
        <f>'Absol.poř.'!D101</f>
        <v>Sophie</v>
      </c>
      <c r="D30" s="46" t="str">
        <f>'Absol.poř.'!E101</f>
        <v>LC Waldviertel</v>
      </c>
      <c r="E30" s="46">
        <f>'Absol.poř.'!F101</f>
        <v>1998</v>
      </c>
    </row>
    <row r="31" spans="1:5" ht="12.75">
      <c r="A31" s="45">
        <f>'Absol.poř.'!B38</f>
        <v>28</v>
      </c>
      <c r="B31" s="46" t="str">
        <f>'Absol.poř.'!C38</f>
        <v>Grabner</v>
      </c>
      <c r="C31" s="46" t="str">
        <f>'Absol.poř.'!D38</f>
        <v>Hervig</v>
      </c>
      <c r="D31" s="46" t="str">
        <f>'Absol.poř.'!E38</f>
        <v>LC Waldvieriel</v>
      </c>
      <c r="E31" s="46">
        <f>'Absol.poř.'!F38</f>
        <v>1969</v>
      </c>
    </row>
    <row r="32" spans="1:5" ht="12.75">
      <c r="A32" s="45">
        <f>'Absol.poř.'!B27</f>
        <v>29</v>
      </c>
      <c r="B32" s="46" t="str">
        <f>'Absol.poř.'!C27</f>
        <v>Čermák</v>
      </c>
      <c r="C32" s="46" t="str">
        <f>'Absol.poř.'!D27</f>
        <v>Bedřich</v>
      </c>
      <c r="D32" s="46" t="str">
        <f>'Absol.poř.'!E27</f>
        <v>ATLETIC Třebíč</v>
      </c>
      <c r="E32" s="46">
        <f>'Absol.poř.'!F27</f>
        <v>1974</v>
      </c>
    </row>
    <row r="33" spans="1:5" ht="12.75">
      <c r="A33" s="45">
        <f>'Absol.poř.'!B66</f>
        <v>30</v>
      </c>
      <c r="B33" s="46" t="str">
        <f>'Absol.poř.'!C66</f>
        <v>Sivila</v>
      </c>
      <c r="C33" s="46" t="str">
        <f>'Absol.poř.'!D66</f>
        <v>Shannon</v>
      </c>
      <c r="D33" s="46" t="str">
        <f>'Absol.poř.'!E66</f>
        <v>TJ Znojmo</v>
      </c>
      <c r="E33" s="46">
        <f>'Absol.poř.'!F66</f>
        <v>1997</v>
      </c>
    </row>
    <row r="34" spans="1:5" ht="12.75">
      <c r="A34" s="45">
        <f>'Absol.poř.'!B109</f>
        <v>31</v>
      </c>
      <c r="B34" s="46" t="str">
        <f>'Absol.poř.'!C109</f>
        <v>Hlávila</v>
      </c>
      <c r="C34" s="46" t="str">
        <f>'Absol.poř.'!D109</f>
        <v>Jan</v>
      </c>
      <c r="D34" s="46" t="str">
        <f>'Absol.poř.'!E109</f>
        <v>Střechy Hlávila</v>
      </c>
      <c r="E34" s="46">
        <f>'Absol.poř.'!F109</f>
        <v>1980</v>
      </c>
    </row>
    <row r="35" spans="1:5" ht="12.75">
      <c r="A35" s="45">
        <f>'Absol.poř.'!B116</f>
        <v>32</v>
      </c>
      <c r="B35" s="46" t="str">
        <f>'Absol.poř.'!C116</f>
        <v>Vídeňský</v>
      </c>
      <c r="C35" s="46" t="str">
        <f>'Absol.poř.'!D116</f>
        <v>Jiří</v>
      </c>
      <c r="D35" s="46" t="str">
        <f>'Absol.poř.'!E116</f>
        <v>-</v>
      </c>
      <c r="E35" s="46">
        <f>'Absol.poř.'!F116</f>
        <v>1947</v>
      </c>
    </row>
    <row r="36" spans="1:5" ht="12.75">
      <c r="A36" s="45">
        <f>'Absol.poř.'!B15</f>
        <v>33</v>
      </c>
      <c r="B36" s="46" t="str">
        <f>'Absol.poř.'!C15</f>
        <v>Hrdina</v>
      </c>
      <c r="C36" s="46" t="str">
        <f>'Absol.poř.'!D15</f>
        <v>Tomáš</v>
      </c>
      <c r="D36" s="46" t="str">
        <f>'Absol.poř.'!E15</f>
        <v>M. Krumlov</v>
      </c>
      <c r="E36" s="46">
        <f>'Absol.poř.'!F15</f>
        <v>1979</v>
      </c>
    </row>
    <row r="37" spans="1:5" ht="12.75">
      <c r="A37" s="45">
        <f>'Absol.poř.'!B104</f>
        <v>34</v>
      </c>
      <c r="B37" s="46" t="str">
        <f>'Absol.poř.'!C104</f>
        <v>Čabalová</v>
      </c>
      <c r="C37" s="46" t="str">
        <f>'Absol.poř.'!D104</f>
        <v>Jitka</v>
      </c>
      <c r="D37" s="46" t="str">
        <f>'Absol.poř.'!E104</f>
        <v>MŠ Dělnická</v>
      </c>
      <c r="E37" s="46">
        <f>'Absol.poř.'!F104</f>
        <v>1966</v>
      </c>
    </row>
    <row r="38" spans="1:5" ht="12.75">
      <c r="A38" s="45">
        <f>'Absol.poř.'!B26</f>
        <v>35</v>
      </c>
      <c r="B38" s="46" t="str">
        <f>'Absol.poř.'!C26</f>
        <v>Podzimek</v>
      </c>
      <c r="C38" s="46" t="str">
        <f>'Absol.poř.'!D26</f>
        <v>Karel</v>
      </c>
      <c r="D38" s="46" t="str">
        <f>'Absol.poř.'!E26</f>
        <v>TK Znojmo</v>
      </c>
      <c r="E38" s="46">
        <f>'Absol.poř.'!F26</f>
        <v>1957</v>
      </c>
    </row>
    <row r="39" spans="1:5" ht="12.75">
      <c r="A39" s="45">
        <f>'Absol.poř.'!B9</f>
        <v>36</v>
      </c>
      <c r="B39" s="46" t="str">
        <f>'Absol.poř.'!C9</f>
        <v>Helleport</v>
      </c>
      <c r="C39" s="46" t="str">
        <f>'Absol.poř.'!D9</f>
        <v>Harald</v>
      </c>
      <c r="D39" s="46" t="str">
        <f>'Absol.poř.'!E9</f>
        <v>Tri-team.at</v>
      </c>
      <c r="E39" s="46">
        <f>'Absol.poř.'!F9</f>
        <v>1971</v>
      </c>
    </row>
    <row r="40" spans="1:5" ht="12.75">
      <c r="A40" s="45">
        <f>'Absol.poř.'!B43</f>
        <v>37</v>
      </c>
      <c r="B40" s="46" t="str">
        <f>'Absol.poř.'!C43</f>
        <v>Koschuchová</v>
      </c>
      <c r="C40" s="46" t="str">
        <f>'Absol.poř.'!D43</f>
        <v>Marta</v>
      </c>
      <c r="D40" s="46" t="str">
        <f>'Absol.poř.'!E43</f>
        <v>TJ Znojmo</v>
      </c>
      <c r="E40" s="46">
        <f>'Absol.poř.'!F43</f>
        <v>1978</v>
      </c>
    </row>
    <row r="41" spans="1:5" ht="12.75">
      <c r="A41" s="45">
        <f>'Absol.poř.'!B50</f>
        <v>38</v>
      </c>
      <c r="B41" s="46" t="str">
        <f>'Absol.poř.'!C50</f>
        <v>Macinka</v>
      </c>
      <c r="C41" s="46" t="str">
        <f>'Absol.poř.'!D50</f>
        <v>Jan</v>
      </c>
      <c r="D41" s="46" t="str">
        <f>'Absol.poř.'!E50</f>
        <v>SKC Znojmo</v>
      </c>
      <c r="E41" s="46">
        <f>'Absol.poř.'!F50</f>
        <v>1969</v>
      </c>
    </row>
    <row r="42" spans="1:5" ht="12.75">
      <c r="A42" s="45">
        <f>'Absol.poř.'!B21</f>
        <v>39</v>
      </c>
      <c r="B42" s="46" t="str">
        <f>'Absol.poř.'!C21</f>
        <v>Hotař</v>
      </c>
      <c r="C42" s="46" t="str">
        <f>'Absol.poř.'!D21</f>
        <v>Pavel</v>
      </c>
      <c r="D42" s="46" t="str">
        <f>'Absol.poř.'!E21</f>
        <v>JPK axis Jihlava</v>
      </c>
      <c r="E42" s="46">
        <f>'Absol.poř.'!F21</f>
        <v>1990</v>
      </c>
    </row>
    <row r="43" spans="1:5" ht="12.75">
      <c r="A43" s="45">
        <f>'Absol.poř.'!B12</f>
        <v>40</v>
      </c>
      <c r="B43" s="46" t="str">
        <f>'Absol.poř.'!C12</f>
        <v>Bednář</v>
      </c>
      <c r="C43" s="46" t="str">
        <f>'Absol.poř.'!D12</f>
        <v>Tomáš</v>
      </c>
      <c r="D43" s="46" t="str">
        <f>'Absol.poř.'!E12</f>
        <v>Tritraining.cz</v>
      </c>
      <c r="E43" s="46">
        <f>'Absol.poř.'!F12</f>
        <v>1980</v>
      </c>
    </row>
    <row r="44" spans="1:5" ht="12.75">
      <c r="A44" s="45">
        <f>'Absol.poř.'!B17</f>
        <v>41</v>
      </c>
      <c r="B44" s="46" t="str">
        <f>'Absol.poř.'!C17</f>
        <v>Čech</v>
      </c>
      <c r="C44" s="46" t="str">
        <f>'Absol.poř.'!D17</f>
        <v>Vladimír</v>
      </c>
      <c r="D44" s="46" t="str">
        <f>'Absol.poř.'!E17</f>
        <v>Vítonice</v>
      </c>
      <c r="E44" s="46">
        <f>'Absol.poř.'!F17</f>
        <v>1983</v>
      </c>
    </row>
    <row r="45" spans="1:5" ht="12.75">
      <c r="A45" s="45">
        <f>'Absol.poř.'!B45</f>
        <v>42</v>
      </c>
      <c r="B45" s="46" t="str">
        <f>'Absol.poř.'!C45</f>
        <v>Marek</v>
      </c>
      <c r="C45" s="46" t="str">
        <f>'Absol.poř.'!D45</f>
        <v>Ludvík</v>
      </c>
      <c r="D45" s="46" t="str">
        <f>'Absol.poř.'!E45</f>
        <v>Popocatepetl Znojmo</v>
      </c>
      <c r="E45" s="46">
        <f>'Absol.poř.'!F45</f>
        <v>1958</v>
      </c>
    </row>
    <row r="46" spans="1:5" ht="12.75">
      <c r="A46" s="45">
        <f>'Absol.poř.'!B83</f>
        <v>43</v>
      </c>
      <c r="B46" s="46" t="str">
        <f>'Absol.poř.'!C83</f>
        <v>Bulín</v>
      </c>
      <c r="C46" s="46" t="str">
        <f>'Absol.poř.'!D83</f>
        <v>Jan</v>
      </c>
      <c r="D46" s="46" t="str">
        <f>'Absol.poř.'!E83</f>
        <v>-</v>
      </c>
      <c r="E46" s="46">
        <f>'Absol.poř.'!F83</f>
        <v>1960</v>
      </c>
    </row>
    <row r="47" spans="1:5" ht="12.75">
      <c r="A47" s="45">
        <f>'Absol.poř.'!B65</f>
        <v>44</v>
      </c>
      <c r="B47" s="46" t="str">
        <f>'Absol.poř.'!C65</f>
        <v>Nechvátal</v>
      </c>
      <c r="C47" s="46" t="str">
        <f>'Absol.poř.'!D65</f>
        <v>František</v>
      </c>
      <c r="D47" s="46" t="str">
        <f>'Absol.poř.'!E65</f>
        <v>Cyklo Kněžice</v>
      </c>
      <c r="E47" s="46">
        <f>'Absol.poř.'!F65</f>
        <v>1953</v>
      </c>
    </row>
    <row r="48" spans="1:5" ht="12.75">
      <c r="A48" s="45">
        <f>'Absol.poř.'!B49</f>
        <v>45</v>
      </c>
      <c r="B48" s="46" t="str">
        <f>'Absol.poř.'!C49</f>
        <v>Šaroun</v>
      </c>
      <c r="C48" s="46" t="str">
        <f>'Absol.poř.'!D49</f>
        <v>Libor</v>
      </c>
      <c r="D48" s="46" t="str">
        <f>'Absol.poř.'!E49</f>
        <v>CKK Znojmo</v>
      </c>
      <c r="E48" s="46">
        <f>'Absol.poř.'!F49</f>
        <v>1973</v>
      </c>
    </row>
    <row r="49" spans="1:5" ht="12.75">
      <c r="A49" s="45">
        <f>'Absol.poř.'!B5</f>
        <v>46</v>
      </c>
      <c r="B49" s="46" t="str">
        <f>'Absol.poř.'!C5</f>
        <v>Michalec</v>
      </c>
      <c r="C49" s="46" t="str">
        <f>'Absol.poř.'!D5</f>
        <v>Josef</v>
      </c>
      <c r="D49" s="46" t="str">
        <f>'Absol.poř.'!E5</f>
        <v>TJ Znojmo</v>
      </c>
      <c r="E49" s="46">
        <f>'Absol.poř.'!F5</f>
        <v>1976</v>
      </c>
    </row>
    <row r="50" spans="1:5" ht="12.75">
      <c r="A50" s="45">
        <f>'Absol.poř.'!B90</f>
        <v>47</v>
      </c>
      <c r="B50" s="46" t="str">
        <f>'Absol.poř.'!C90</f>
        <v>Šabatka</v>
      </c>
      <c r="C50" s="46" t="str">
        <f>'Absol.poř.'!D90</f>
        <v>Marek</v>
      </c>
      <c r="D50" s="46" t="str">
        <f>'Absol.poř.'!E90</f>
        <v>Cykloklub Kněžnice</v>
      </c>
      <c r="E50" s="46">
        <f>'Absol.poř.'!F90</f>
        <v>1974</v>
      </c>
    </row>
    <row r="51" spans="1:5" ht="12.75">
      <c r="A51" s="45">
        <f>'Absol.poř.'!B41</f>
        <v>48</v>
      </c>
      <c r="B51" s="46" t="str">
        <f>'Absol.poř.'!C41</f>
        <v>Tůma</v>
      </c>
      <c r="C51" s="46" t="str">
        <f>'Absol.poř.'!D41</f>
        <v>Tomáš</v>
      </c>
      <c r="D51" s="46" t="str">
        <f>'Absol.poř.'!E41</f>
        <v>C.K. Kněžnice</v>
      </c>
      <c r="E51" s="46">
        <f>'Absol.poř.'!F41</f>
        <v>1968</v>
      </c>
    </row>
    <row r="52" spans="1:5" ht="12.75">
      <c r="A52" s="45">
        <f>'Absol.poř.'!B82</f>
        <v>49</v>
      </c>
      <c r="B52" s="46" t="str">
        <f>'Absol.poř.'!C82</f>
        <v>Fous </v>
      </c>
      <c r="C52" s="46" t="str">
        <f>'Absol.poř.'!D82</f>
        <v>Jan</v>
      </c>
      <c r="D52" s="46" t="str">
        <f>'Absol.poř.'!E82</f>
        <v>C.K. Kněžnice</v>
      </c>
      <c r="E52" s="46">
        <f>'Absol.poř.'!F82</f>
        <v>1953</v>
      </c>
    </row>
    <row r="53" spans="1:5" ht="12.75">
      <c r="A53" s="45">
        <f>'Absol.poř.'!B73</f>
        <v>50</v>
      </c>
      <c r="B53" s="46" t="str">
        <f>'Absol.poř.'!C73</f>
        <v>Kuchařová</v>
      </c>
      <c r="C53" s="46" t="str">
        <f>'Absol.poř.'!D73</f>
        <v>Simona</v>
      </c>
      <c r="D53" s="46" t="str">
        <f>'Absol.poř.'!E73</f>
        <v>TJ Znojmo</v>
      </c>
      <c r="E53" s="46">
        <f>'Absol.poř.'!F73</f>
        <v>1996</v>
      </c>
    </row>
    <row r="54" spans="1:5" ht="12.75">
      <c r="A54" s="45">
        <f>'Absol.poř.'!B31</f>
        <v>51</v>
      </c>
      <c r="B54" s="46" t="str">
        <f>'Absol.poř.'!C31</f>
        <v>Václavek</v>
      </c>
      <c r="C54" s="46" t="str">
        <f>'Absol.poř.'!D31</f>
        <v>Vladimír</v>
      </c>
      <c r="D54" s="46" t="str">
        <f>'Absol.poř.'!E31</f>
        <v>Z- Trans</v>
      </c>
      <c r="E54" s="46">
        <f>'Absol.poř.'!F31</f>
        <v>1981</v>
      </c>
    </row>
    <row r="55" spans="1:5" ht="12.75">
      <c r="A55" s="45">
        <f>'Absol.poř.'!B62</f>
        <v>52</v>
      </c>
      <c r="B55" s="46" t="str">
        <f>'Absol.poř.'!C62</f>
        <v>Med</v>
      </c>
      <c r="C55" s="46" t="str">
        <f>'Absol.poř.'!D62</f>
        <v>Marcel</v>
      </c>
      <c r="D55" s="46" t="str">
        <f>'Absol.poř.'!E62</f>
        <v>Chasníci z venkova</v>
      </c>
      <c r="E55" s="46">
        <f>'Absol.poř.'!F62</f>
        <v>1976</v>
      </c>
    </row>
    <row r="56" spans="1:5" ht="12.75">
      <c r="A56" s="45">
        <f>'Absol.poř.'!B71</f>
        <v>53</v>
      </c>
      <c r="B56" s="46" t="str">
        <f>'Absol.poř.'!C71</f>
        <v>Stehlík</v>
      </c>
      <c r="C56" s="46" t="str">
        <f>'Absol.poř.'!D71</f>
        <v>Martin</v>
      </c>
      <c r="D56" s="46" t="str">
        <f>'Absol.poř.'!E71</f>
        <v>Únanov</v>
      </c>
      <c r="E56" s="46">
        <f>'Absol.poř.'!F71</f>
        <v>1973</v>
      </c>
    </row>
    <row r="57" spans="1:5" ht="12.75">
      <c r="A57" s="45">
        <f>'Absol.poř.'!B54</f>
        <v>54</v>
      </c>
      <c r="B57" s="46" t="str">
        <f>'Absol.poř.'!C54</f>
        <v>Března</v>
      </c>
      <c r="C57" s="46" t="str">
        <f>'Absol.poř.'!D54</f>
        <v>Jiří</v>
      </c>
      <c r="D57" s="46" t="str">
        <f>'Absol.poř.'!E54</f>
        <v>SPARTAK Třebíč</v>
      </c>
      <c r="E57" s="46">
        <f>'Absol.poř.'!F54</f>
        <v>1966</v>
      </c>
    </row>
    <row r="58" spans="1:5" ht="12.75">
      <c r="A58" s="45">
        <f>'Absol.poř.'!B70</f>
        <v>55</v>
      </c>
      <c r="B58" s="46" t="str">
        <f>'Absol.poř.'!C70</f>
        <v>Březnová</v>
      </c>
      <c r="C58" s="46" t="str">
        <f>'Absol.poř.'!D70</f>
        <v>Klára</v>
      </c>
      <c r="D58" s="46" t="str">
        <f>'Absol.poř.'!E70</f>
        <v>SPARTAK Třebíč</v>
      </c>
      <c r="E58" s="46">
        <f>'Absol.poř.'!F70</f>
        <v>1993</v>
      </c>
    </row>
    <row r="59" spans="1:5" ht="12.75">
      <c r="A59" s="45">
        <f>'Absol.poř.'!B68</f>
        <v>56</v>
      </c>
      <c r="B59" s="46" t="str">
        <f>'Absol.poř.'!C68</f>
        <v>Emrichová</v>
      </c>
      <c r="C59" s="46" t="str">
        <f>'Absol.poř.'!D68</f>
        <v>Monika</v>
      </c>
      <c r="D59" s="46" t="str">
        <f>'Absol.poř.'!E68</f>
        <v>Znojmo</v>
      </c>
      <c r="E59" s="46">
        <f>'Absol.poř.'!F68</f>
        <v>1982</v>
      </c>
    </row>
    <row r="60" spans="1:5" ht="12.75">
      <c r="A60" s="45">
        <f>'Absol.poř.'!B80</f>
        <v>57</v>
      </c>
      <c r="B60" s="46" t="str">
        <f>'Absol.poř.'!C80</f>
        <v>Narovec</v>
      </c>
      <c r="C60" s="46" t="str">
        <f>'Absol.poř.'!D80</f>
        <v>Radek</v>
      </c>
      <c r="D60" s="46" t="str">
        <f>'Absol.poř.'!E80</f>
        <v>Karlovy Vary</v>
      </c>
      <c r="E60" s="46">
        <f>'Absol.poř.'!F80</f>
        <v>1975</v>
      </c>
    </row>
    <row r="61" spans="1:5" ht="12.75">
      <c r="A61" s="45">
        <f>'Absol.poř.'!B75</f>
        <v>58</v>
      </c>
      <c r="B61" s="46" t="str">
        <f>'Absol.poř.'!C75</f>
        <v>Durda</v>
      </c>
      <c r="C61" s="46" t="str">
        <f>'Absol.poř.'!D75</f>
        <v>Ondřej</v>
      </c>
      <c r="D61" s="46" t="str">
        <f>'Absol.poř.'!E75</f>
        <v>Cyklo Team Mikulášek</v>
      </c>
      <c r="E61" s="46">
        <f>'Absol.poř.'!F75</f>
        <v>1991</v>
      </c>
    </row>
    <row r="62" spans="1:5" ht="12.75">
      <c r="A62" s="45">
        <f>'Absol.poř.'!B63</f>
        <v>59</v>
      </c>
      <c r="B62" s="46" t="str">
        <f>'Absol.poř.'!C63</f>
        <v>Tima</v>
      </c>
      <c r="C62" s="46" t="str">
        <f>'Absol.poř.'!D63</f>
        <v>Jiří</v>
      </c>
      <c r="D62" s="46" t="str">
        <f>'Absol.poř.'!E63</f>
        <v>Restaurace CORSO</v>
      </c>
      <c r="E62" s="46">
        <f>'Absol.poř.'!F63</f>
        <v>1957</v>
      </c>
    </row>
    <row r="63" spans="1:5" ht="12.75">
      <c r="A63" s="45">
        <f>'Absol.poř.'!B53</f>
        <v>60</v>
      </c>
      <c r="B63" s="46" t="str">
        <f>'Absol.poř.'!C53</f>
        <v>Kocián</v>
      </c>
      <c r="C63" s="46" t="str">
        <f>'Absol.poř.'!D53</f>
        <v>Viktor</v>
      </c>
      <c r="D63" s="46" t="str">
        <f>'Absol.poř.'!E53</f>
        <v>PSK Znojmo</v>
      </c>
      <c r="E63" s="46">
        <f>'Absol.poř.'!F53</f>
        <v>1968</v>
      </c>
    </row>
    <row r="64" spans="1:5" ht="12.75">
      <c r="A64" s="45">
        <f>'Absol.poř.'!B93</f>
        <v>61</v>
      </c>
      <c r="B64" s="46" t="str">
        <f>'Absol.poř.'!C93</f>
        <v>Slámová</v>
      </c>
      <c r="C64" s="46" t="str">
        <f>'Absol.poř.'!D93</f>
        <v>Jitka</v>
      </c>
      <c r="D64" s="46" t="str">
        <f>'Absol.poř.'!E93</f>
        <v>-</v>
      </c>
      <c r="E64" s="46">
        <f>'Absol.poř.'!F93</f>
        <v>1971</v>
      </c>
    </row>
    <row r="65" spans="1:5" ht="12.75">
      <c r="A65" s="45">
        <f>'Absol.poř.'!B81</f>
        <v>62</v>
      </c>
      <c r="B65" s="46" t="str">
        <f>'Absol.poř.'!C81</f>
        <v>Bartůněk</v>
      </c>
      <c r="C65" s="46" t="str">
        <f>'Absol.poř.'!D81</f>
        <v>Marek</v>
      </c>
      <c r="D65" s="46" t="str">
        <f>'Absol.poř.'!E81</f>
        <v>-</v>
      </c>
      <c r="E65" s="46">
        <f>'Absol.poř.'!F81</f>
        <v>1998</v>
      </c>
    </row>
    <row r="66" spans="1:5" ht="12.75">
      <c r="A66" s="45">
        <f>'Absol.poř.'!B76</f>
        <v>63</v>
      </c>
      <c r="B66" s="46" t="str">
        <f>'Absol.poř.'!C76</f>
        <v>Frecer</v>
      </c>
      <c r="C66" s="46" t="str">
        <f>'Absol.poř.'!D76</f>
        <v>Leoš</v>
      </c>
      <c r="D66" s="46" t="str">
        <f>'Absol.poř.'!E76</f>
        <v>CK Kučera</v>
      </c>
      <c r="E66" s="46">
        <f>'Absol.poř.'!F76</f>
        <v>1967</v>
      </c>
    </row>
    <row r="67" spans="1:5" ht="12.75">
      <c r="A67" s="45">
        <f>'Absol.poř.'!B77</f>
        <v>64</v>
      </c>
      <c r="B67" s="46" t="str">
        <f>'Absol.poř.'!C77</f>
        <v>Svoboda</v>
      </c>
      <c r="C67" s="46" t="str">
        <f>'Absol.poř.'!D77</f>
        <v>Leoš</v>
      </c>
      <c r="D67" s="46" t="str">
        <f>'Absol.poř.'!E77</f>
        <v>-</v>
      </c>
      <c r="E67" s="46">
        <f>'Absol.poř.'!F77</f>
        <v>1963</v>
      </c>
    </row>
    <row r="68" spans="1:5" ht="12.75">
      <c r="A68" s="45">
        <f>'Absol.poř.'!B18</f>
        <v>65</v>
      </c>
      <c r="B68" s="46" t="str">
        <f>'Absol.poř.'!C18</f>
        <v>Horák</v>
      </c>
      <c r="C68" s="46" t="str">
        <f>'Absol.poř.'!D18</f>
        <v>Petr</v>
      </c>
      <c r="D68" s="46" t="str">
        <f>'Absol.poř.'!E18</f>
        <v>SOKOL Prštice</v>
      </c>
      <c r="E68" s="46">
        <f>'Absol.poř.'!F18</f>
        <v>1976</v>
      </c>
    </row>
    <row r="69" spans="1:5" ht="12.75">
      <c r="A69" s="45">
        <f>'Absol.poř.'!B86</f>
        <v>66</v>
      </c>
      <c r="B69" s="46" t="str">
        <f>'Absol.poř.'!C86</f>
        <v>Hrůza</v>
      </c>
      <c r="C69" s="46" t="str">
        <f>'Absol.poř.'!D86</f>
        <v>Miroslav</v>
      </c>
      <c r="D69" s="46">
        <f>'Absol.poř.'!E86</f>
        <v>0</v>
      </c>
      <c r="E69" s="46">
        <f>'Absol.poř.'!F86</f>
        <v>1979</v>
      </c>
    </row>
    <row r="70" spans="1:5" ht="12.75">
      <c r="A70" s="45">
        <f>'Absol.poř.'!B115</f>
        <v>67</v>
      </c>
      <c r="B70" s="46" t="str">
        <f>'Absol.poř.'!C115</f>
        <v>Štola</v>
      </c>
      <c r="C70" s="46" t="str">
        <f>'Absol.poř.'!D115</f>
        <v>Luboš</v>
      </c>
      <c r="D70" s="46" t="str">
        <f>'Absol.poř.'!E115</f>
        <v>Bermuda Pajzl Znojmo</v>
      </c>
      <c r="E70" s="46">
        <f>'Absol.poř.'!F115</f>
        <v>1950</v>
      </c>
    </row>
    <row r="71" spans="1:5" ht="12.75">
      <c r="A71" s="45">
        <f>'Absol.poř.'!B42</f>
        <v>68</v>
      </c>
      <c r="B71" s="46" t="str">
        <f>'Absol.poř.'!C42</f>
        <v>Podzimek</v>
      </c>
      <c r="C71" s="46" t="str">
        <f>'Absol.poř.'!D42</f>
        <v>František</v>
      </c>
      <c r="D71" s="46" t="str">
        <f>'Absol.poř.'!E42</f>
        <v>-</v>
      </c>
      <c r="E71" s="46">
        <f>'Absol.poř.'!F42</f>
        <v>1981</v>
      </c>
    </row>
    <row r="72" spans="1:5" ht="12.75">
      <c r="A72" s="45">
        <f>'Absol.poř.'!B48</f>
        <v>69</v>
      </c>
      <c r="B72" s="46" t="str">
        <f>'Absol.poř.'!C48</f>
        <v>Schiffer</v>
      </c>
      <c r="C72" s="46" t="str">
        <f>'Absol.poř.'!D48</f>
        <v>Michael</v>
      </c>
      <c r="D72" s="46" t="str">
        <f>'Absol.poř.'!E48</f>
        <v>LC Waldviertel</v>
      </c>
      <c r="E72" s="46">
        <f>'Absol.poř.'!F48</f>
        <v>1966</v>
      </c>
    </row>
    <row r="73" spans="1:5" ht="12.75">
      <c r="A73" s="45">
        <f>'Absol.poř.'!B56</f>
        <v>70</v>
      </c>
      <c r="B73" s="46" t="str">
        <f>'Absol.poř.'!C56</f>
        <v>Schiffer</v>
      </c>
      <c r="C73" s="46" t="str">
        <f>'Absol.poř.'!D56</f>
        <v>Andrea</v>
      </c>
      <c r="D73" s="46" t="str">
        <f>'Absol.poř.'!E56</f>
        <v>LC Waldviertel</v>
      </c>
      <c r="E73" s="46">
        <f>'Absol.poř.'!F56</f>
        <v>1958</v>
      </c>
    </row>
    <row r="74" spans="1:5" ht="12.75">
      <c r="A74" s="45">
        <f>'Absol.poř.'!B36</f>
        <v>71</v>
      </c>
      <c r="B74" s="46" t="str">
        <f>'Absol.poř.'!C36</f>
        <v>Rýznar</v>
      </c>
      <c r="C74" s="46" t="str">
        <f>'Absol.poř.'!D36</f>
        <v>Václav</v>
      </c>
      <c r="D74" s="46" t="str">
        <f>'Absol.poř.'!E36</f>
        <v>ZN</v>
      </c>
      <c r="E74" s="46">
        <f>'Absol.poř.'!F36</f>
        <v>1977</v>
      </c>
    </row>
    <row r="75" spans="1:5" ht="12.75">
      <c r="A75" s="45">
        <f>'Absol.poř.'!B84</f>
        <v>72</v>
      </c>
      <c r="B75" s="46" t="str">
        <f>'Absol.poř.'!C84</f>
        <v>Bulantová</v>
      </c>
      <c r="C75" s="46" t="str">
        <f>'Absol.poř.'!D84</f>
        <v>Tamara</v>
      </c>
      <c r="D75" s="46" t="str">
        <f>'Absol.poř.'!E84</f>
        <v>Znojmo</v>
      </c>
      <c r="E75" s="46">
        <f>'Absol.poř.'!F84</f>
        <v>1966</v>
      </c>
    </row>
    <row r="76" spans="1:5" ht="12.75">
      <c r="A76" s="45">
        <f>'Absol.poř.'!B79</f>
        <v>73</v>
      </c>
      <c r="B76" s="46" t="str">
        <f>'Absol.poř.'!C79</f>
        <v>Smolík</v>
      </c>
      <c r="C76" s="46" t="str">
        <f>'Absol.poř.'!D79</f>
        <v>Martin</v>
      </c>
      <c r="D76" s="46" t="str">
        <f>'Absol.poř.'!E79</f>
        <v>-</v>
      </c>
      <c r="E76" s="46">
        <f>'Absol.poř.'!F79</f>
        <v>1969</v>
      </c>
    </row>
    <row r="77" spans="1:5" ht="12.75">
      <c r="A77" s="45">
        <f>'Absol.poř.'!B35</f>
        <v>74</v>
      </c>
      <c r="B77" s="46" t="str">
        <f>'Absol.poř.'!C35</f>
        <v>Soukup</v>
      </c>
      <c r="C77" s="46" t="str">
        <f>'Absol.poř.'!D35</f>
        <v>Milan</v>
      </c>
      <c r="D77" s="46" t="str">
        <f>'Absol.poř.'!E35</f>
        <v>Milovice</v>
      </c>
      <c r="E77" s="46">
        <f>'Absol.poř.'!F35</f>
        <v>1964</v>
      </c>
    </row>
    <row r="78" spans="1:5" ht="12.75">
      <c r="A78" s="45">
        <f>'Absol.poř.'!B69</f>
        <v>75</v>
      </c>
      <c r="B78" s="46" t="str">
        <f>'Absol.poř.'!C69</f>
        <v>Handroušek</v>
      </c>
      <c r="C78" s="46" t="str">
        <f>'Absol.poř.'!D69</f>
        <v>David</v>
      </c>
      <c r="D78" s="46" t="str">
        <f>'Absol.poř.'!E69</f>
        <v>-</v>
      </c>
      <c r="E78" s="46">
        <f>'Absol.poř.'!F69</f>
        <v>1974</v>
      </c>
    </row>
    <row r="79" spans="1:5" ht="12.75">
      <c r="A79" s="45">
        <f>'Absol.poř.'!B91</f>
        <v>76</v>
      </c>
      <c r="B79" s="46" t="str">
        <f>'Absol.poř.'!C91</f>
        <v>Syslová</v>
      </c>
      <c r="C79" s="46" t="str">
        <f>'Absol.poř.'!D91</f>
        <v>Eva</v>
      </c>
      <c r="D79" s="46" t="str">
        <f>'Absol.poř.'!E91</f>
        <v>CKK Znojmo</v>
      </c>
      <c r="E79" s="46">
        <f>'Absol.poř.'!F91</f>
        <v>1983</v>
      </c>
    </row>
    <row r="80" spans="1:5" ht="12.75">
      <c r="A80" s="45">
        <f>'Absol.poř.'!B8</f>
        <v>77</v>
      </c>
      <c r="B80" s="46" t="str">
        <f>'Absol.poř.'!C8</f>
        <v>Fučík</v>
      </c>
      <c r="C80" s="46" t="str">
        <f>'Absol.poř.'!D8</f>
        <v>Karel</v>
      </c>
      <c r="D80" s="46" t="str">
        <f>'Absol.poř.'!E8</f>
        <v>Černín</v>
      </c>
      <c r="E80" s="46">
        <f>'Absol.poř.'!F8</f>
        <v>1972</v>
      </c>
    </row>
    <row r="81" spans="1:5" ht="12.75">
      <c r="A81" s="45">
        <f>'Absol.poř.'!B74</f>
        <v>78</v>
      </c>
      <c r="B81" s="46" t="str">
        <f>'Absol.poř.'!C74</f>
        <v>Danielovič</v>
      </c>
      <c r="C81" s="46" t="str">
        <f>'Absol.poř.'!D74</f>
        <v>Leo</v>
      </c>
      <c r="D81" s="46" t="str">
        <f>'Absol.poř.'!E74</f>
        <v>-</v>
      </c>
      <c r="E81" s="46">
        <f>'Absol.poř.'!F74</f>
        <v>1958</v>
      </c>
    </row>
    <row r="82" spans="1:5" ht="12.75">
      <c r="A82" s="45">
        <f>'Absol.poř.'!B46</f>
        <v>79</v>
      </c>
      <c r="B82" s="46" t="str">
        <f>'Absol.poř.'!C46</f>
        <v>Tojšl</v>
      </c>
      <c r="C82" s="46" t="str">
        <f>'Absol.poř.'!D46</f>
        <v>Jiří</v>
      </c>
      <c r="D82" s="46" t="str">
        <f>'Absol.poř.'!E46</f>
        <v>TJ Znojmo</v>
      </c>
      <c r="E82" s="46">
        <f>'Absol.poř.'!F46</f>
        <v>1987</v>
      </c>
    </row>
    <row r="83" spans="1:5" ht="12.75">
      <c r="A83" s="45">
        <f>'Absol.poř.'!B99</f>
        <v>80</v>
      </c>
      <c r="B83" s="46" t="str">
        <f>'Absol.poř.'!C99</f>
        <v>Vejchoda</v>
      </c>
      <c r="C83" s="46" t="str">
        <f>'Absol.poř.'!D99</f>
        <v>Marek</v>
      </c>
      <c r="D83" s="46" t="str">
        <f>'Absol.poř.'!E99</f>
        <v>-</v>
      </c>
      <c r="E83" s="46">
        <f>'Absol.poř.'!F99</f>
        <v>1966</v>
      </c>
    </row>
    <row r="84" spans="1:5" ht="12.75">
      <c r="A84" s="45">
        <f>'Absol.poř.'!B94</f>
        <v>81</v>
      </c>
      <c r="B84" s="46" t="str">
        <f>'Absol.poř.'!C94</f>
        <v>Vejchoda</v>
      </c>
      <c r="C84" s="46" t="str">
        <f>'Absol.poř.'!D94</f>
        <v>Ondřej</v>
      </c>
      <c r="D84" s="46" t="str">
        <f>'Absol.poř.'!E94</f>
        <v>-</v>
      </c>
      <c r="E84" s="46">
        <f>'Absol.poř.'!F94</f>
        <v>1996</v>
      </c>
    </row>
    <row r="85" spans="1:5" ht="12.75">
      <c r="A85" s="45">
        <f>'Absol.poř.'!B59</f>
        <v>82</v>
      </c>
      <c r="B85" s="46" t="str">
        <f>'Absol.poř.'!C59</f>
        <v>Zduba</v>
      </c>
      <c r="C85" s="46" t="str">
        <f>'Absol.poř.'!D59</f>
        <v>František</v>
      </c>
      <c r="D85" s="46" t="str">
        <f>'Absol.poř.'!E59</f>
        <v>-</v>
      </c>
      <c r="E85" s="46">
        <f>'Absol.poř.'!F59</f>
        <v>1977</v>
      </c>
    </row>
    <row r="86" spans="1:5" ht="12.75">
      <c r="A86" s="45">
        <f>'Absol.poř.'!B57</f>
        <v>84</v>
      </c>
      <c r="B86" s="46" t="str">
        <f>'Absol.poř.'!C57</f>
        <v>Straka</v>
      </c>
      <c r="C86" s="46" t="str">
        <f>'Absol.poř.'!D57</f>
        <v>Kamil</v>
      </c>
      <c r="D86" s="46" t="str">
        <f>'Absol.poř.'!E57</f>
        <v>Dačice</v>
      </c>
      <c r="E86" s="46">
        <f>'Absol.poř.'!F57</f>
        <v>1969</v>
      </c>
    </row>
    <row r="87" spans="1:5" ht="12.75">
      <c r="A87" s="45">
        <f>'Absol.poř.'!B96</f>
        <v>85</v>
      </c>
      <c r="B87" s="46" t="str">
        <f>'Absol.poř.'!C96</f>
        <v>Januška</v>
      </c>
      <c r="C87" s="46" t="str">
        <f>'Absol.poř.'!D96</f>
        <v>Ivan</v>
      </c>
      <c r="D87" s="46" t="str">
        <f>'Absol.poř.'!E96</f>
        <v>Šanov</v>
      </c>
      <c r="E87" s="46">
        <f>'Absol.poř.'!F96</f>
        <v>1958</v>
      </c>
    </row>
    <row r="88" spans="1:5" ht="12.75">
      <c r="A88" s="45">
        <f>'Absol.poř.'!B30</f>
        <v>86</v>
      </c>
      <c r="B88" s="46" t="str">
        <f>'Absol.poř.'!C30</f>
        <v>Smutný</v>
      </c>
      <c r="C88" s="46" t="str">
        <f>'Absol.poř.'!D30</f>
        <v>Nikola</v>
      </c>
      <c r="D88" s="46" t="str">
        <f>'Absol.poř.'!E30</f>
        <v>-</v>
      </c>
      <c r="E88" s="46">
        <f>'Absol.poř.'!F30</f>
        <v>1978</v>
      </c>
    </row>
    <row r="89" spans="1:5" ht="12.75">
      <c r="A89" s="45">
        <f>'Absol.poř.'!B23</f>
        <v>87</v>
      </c>
      <c r="B89" s="46" t="str">
        <f>'Absol.poř.'!C23</f>
        <v>Hrubý</v>
      </c>
      <c r="C89" s="46" t="str">
        <f>'Absol.poř.'!D23</f>
        <v>Karel</v>
      </c>
      <c r="D89" s="46" t="str">
        <f>'Absol.poř.'!E23</f>
        <v>TJ Znojmo</v>
      </c>
      <c r="E89" s="46">
        <f>'Absol.poř.'!F23</f>
        <v>1974</v>
      </c>
    </row>
    <row r="90" spans="1:5" ht="12.75">
      <c r="A90" s="45">
        <f>'Absol.poř.'!B88</f>
        <v>88</v>
      </c>
      <c r="B90" s="46" t="str">
        <f>'Absol.poř.'!C88</f>
        <v>Průša</v>
      </c>
      <c r="C90" s="46" t="str">
        <f>'Absol.poř.'!D88</f>
        <v>Petr</v>
      </c>
      <c r="D90" s="46" t="str">
        <f>'Absol.poř.'!E88</f>
        <v>Stera</v>
      </c>
      <c r="E90" s="46">
        <f>'Absol.poř.'!F88</f>
        <v>1987</v>
      </c>
    </row>
    <row r="91" spans="1:5" ht="12.75">
      <c r="A91" s="45">
        <f>'Absol.poř.'!B87</f>
        <v>89</v>
      </c>
      <c r="B91" s="46" t="str">
        <f>'Absol.poř.'!C87</f>
        <v>Holcmanová</v>
      </c>
      <c r="C91" s="46" t="str">
        <f>'Absol.poř.'!D87</f>
        <v>Radka</v>
      </c>
      <c r="D91" s="46" t="str">
        <f>'Absol.poř.'!E87</f>
        <v>-</v>
      </c>
      <c r="E91" s="46">
        <f>'Absol.poř.'!F87</f>
        <v>1988</v>
      </c>
    </row>
    <row r="92" spans="1:5" ht="12.75">
      <c r="A92" s="45">
        <f>'Absol.poř.'!B58</f>
        <v>90</v>
      </c>
      <c r="B92" s="46" t="str">
        <f>'Absol.poř.'!C58</f>
        <v>Fojtách</v>
      </c>
      <c r="C92" s="46" t="str">
        <f>'Absol.poř.'!D58</f>
        <v>Ivan</v>
      </c>
      <c r="D92" s="46" t="str">
        <f>'Absol.poř.'!E58</f>
        <v>TJ Znojmo- Šachy</v>
      </c>
      <c r="E92" s="46">
        <f>'Absol.poř.'!F58</f>
        <v>1966</v>
      </c>
    </row>
    <row r="93" spans="1:5" ht="12.75">
      <c r="A93" s="45">
        <f>'Absol.poř.'!B37</f>
        <v>91</v>
      </c>
      <c r="B93" s="46" t="str">
        <f>'Absol.poř.'!C37</f>
        <v>Vojtěch</v>
      </c>
      <c r="C93" s="46" t="str">
        <f>'Absol.poř.'!D37</f>
        <v>Martin</v>
      </c>
      <c r="D93" s="46" t="str">
        <f>'Absol.poř.'!E37</f>
        <v>Cyklo Mikulášek</v>
      </c>
      <c r="E93" s="46">
        <f>'Absol.poř.'!F37</f>
        <v>1973</v>
      </c>
    </row>
    <row r="94" spans="1:5" ht="12.75">
      <c r="A94" s="45">
        <f>'Absol.poř.'!B29</f>
        <v>92</v>
      </c>
      <c r="B94" s="46" t="str">
        <f>'Absol.poř.'!C29</f>
        <v>Sháněl</v>
      </c>
      <c r="C94" s="46" t="str">
        <f>'Absol.poř.'!D29</f>
        <v>Karel</v>
      </c>
      <c r="D94" s="46" t="str">
        <f>'Absol.poř.'!E29</f>
        <v>-</v>
      </c>
      <c r="E94" s="46">
        <f>'Absol.poř.'!F29</f>
        <v>1971</v>
      </c>
    </row>
    <row r="95" spans="1:5" ht="12.75">
      <c r="A95" s="45">
        <f>'Absol.poř.'!B105</f>
        <v>93</v>
      </c>
      <c r="B95" s="46" t="str">
        <f>'Absol.poř.'!C105</f>
        <v>Hazard</v>
      </c>
      <c r="C95" s="46" t="str">
        <f>'Absol.poř.'!D105</f>
        <v>Cedric</v>
      </c>
      <c r="D95" s="46" t="str">
        <f>'Absol.poř.'!E105</f>
        <v>-</v>
      </c>
      <c r="E95" s="46">
        <f>'Absol.poř.'!F105</f>
        <v>1974</v>
      </c>
    </row>
    <row r="96" spans="1:5" ht="12.75">
      <c r="A96" s="45">
        <f>'Absol.poř.'!B98</f>
        <v>94</v>
      </c>
      <c r="B96" s="46" t="str">
        <f>'Absol.poř.'!C98</f>
        <v>Malaga</v>
      </c>
      <c r="C96" s="46" t="str">
        <f>'Absol.poř.'!D98</f>
        <v>Zdeněk</v>
      </c>
      <c r="D96" s="46" t="str">
        <f>'Absol.poř.'!E98</f>
        <v>-</v>
      </c>
      <c r="E96" s="46">
        <f>'Absol.poř.'!F98</f>
        <v>1983</v>
      </c>
    </row>
    <row r="97" spans="1:5" ht="12.75">
      <c r="A97" s="45">
        <f>'Absol.poř.'!B61</f>
        <v>95</v>
      </c>
      <c r="B97" s="46" t="str">
        <f>'Absol.poř.'!C61</f>
        <v>Tischler</v>
      </c>
      <c r="C97" s="46" t="str">
        <f>'Absol.poř.'!D61</f>
        <v>René</v>
      </c>
      <c r="D97" s="46" t="str">
        <f>'Absol.poř.'!E61</f>
        <v>-</v>
      </c>
      <c r="E97" s="46">
        <f>'Absol.poř.'!F61</f>
        <v>1967</v>
      </c>
    </row>
    <row r="98" spans="1:5" ht="12.75">
      <c r="A98" s="45">
        <f>'Absol.poř.'!B67</f>
        <v>96</v>
      </c>
      <c r="B98" s="46" t="str">
        <f>'Absol.poř.'!C67</f>
        <v>Svoboda</v>
      </c>
      <c r="C98" s="46" t="str">
        <f>'Absol.poř.'!D67</f>
        <v>Ivo</v>
      </c>
      <c r="D98" s="46" t="str">
        <f>'Absol.poř.'!E67</f>
        <v>Znojmo</v>
      </c>
      <c r="E98" s="46">
        <f>'Absol.poř.'!F67</f>
        <v>1978</v>
      </c>
    </row>
    <row r="99" spans="1:5" ht="12.75">
      <c r="A99" s="45">
        <f>'Absol.poř.'!B78</f>
        <v>97</v>
      </c>
      <c r="B99" s="46" t="str">
        <f>'Absol.poř.'!C78</f>
        <v>Vávrová</v>
      </c>
      <c r="C99" s="46" t="str">
        <f>'Absol.poř.'!D78</f>
        <v>Veronika</v>
      </c>
      <c r="D99" s="46" t="str">
        <f>'Absol.poř.'!E78</f>
        <v>-</v>
      </c>
      <c r="E99" s="46">
        <f>'Absol.poř.'!F78</f>
        <v>1984</v>
      </c>
    </row>
    <row r="100" spans="1:5" ht="12.75">
      <c r="A100" s="45">
        <f>'Absol.poř.'!B112</f>
        <v>98</v>
      </c>
      <c r="B100" s="46" t="str">
        <f>'Absol.poř.'!C112</f>
        <v>Medek</v>
      </c>
      <c r="C100" s="46" t="str">
        <f>'Absol.poř.'!D112</f>
        <v>Ivo</v>
      </c>
      <c r="D100" s="46" t="str">
        <f>'Absol.poř.'!E112</f>
        <v>TJ Hodonice</v>
      </c>
      <c r="E100" s="46">
        <f>'Absol.poř.'!F112</f>
        <v>1963</v>
      </c>
    </row>
    <row r="101" spans="1:5" ht="12.75">
      <c r="A101" s="45">
        <f>'Absol.poř.'!B110</f>
        <v>99</v>
      </c>
      <c r="B101" s="46" t="str">
        <f>'Absol.poř.'!C110</f>
        <v>Štěpánek</v>
      </c>
      <c r="C101" s="46" t="str">
        <f>'Absol.poř.'!D110</f>
        <v>Jaroslav</v>
      </c>
      <c r="D101" s="46" t="str">
        <f>'Absol.poř.'!E110</f>
        <v>Seagal Team</v>
      </c>
      <c r="E101" s="46">
        <f>'Absol.poř.'!F110</f>
        <v>1986</v>
      </c>
    </row>
    <row r="102" spans="1:5" ht="12.75">
      <c r="A102" s="45">
        <f>'Absol.poř.'!B85</f>
        <v>100</v>
      </c>
      <c r="B102" s="46" t="str">
        <f>'Absol.poř.'!C85</f>
        <v>Pilař</v>
      </c>
      <c r="C102" s="46" t="str">
        <f>'Absol.poř.'!D85</f>
        <v>Josef</v>
      </c>
      <c r="D102" s="46" t="str">
        <f>'Absol.poř.'!E85</f>
        <v>Orel Únanov</v>
      </c>
      <c r="E102" s="46">
        <f>'Absol.poř.'!F85</f>
        <v>1951</v>
      </c>
    </row>
    <row r="103" spans="1:5" ht="12.75">
      <c r="A103" s="45">
        <f>'Absol.poř.'!B111</f>
        <v>101</v>
      </c>
      <c r="B103" s="46" t="str">
        <f>'Absol.poř.'!C111</f>
        <v>Špaček</v>
      </c>
      <c r="C103" s="46" t="str">
        <f>'Absol.poř.'!D111</f>
        <v>Robert</v>
      </c>
      <c r="D103" s="46" t="str">
        <f>'Absol.poř.'!E111</f>
        <v>-</v>
      </c>
      <c r="E103" s="46">
        <f>'Absol.poř.'!F111</f>
        <v>1968</v>
      </c>
    </row>
    <row r="104" spans="1:5" ht="12.75">
      <c r="A104" s="45">
        <f>'Absol.poř.'!B72</f>
        <v>102</v>
      </c>
      <c r="B104" s="46" t="str">
        <f>'Absol.poř.'!C72</f>
        <v>Hubatka</v>
      </c>
      <c r="C104" s="46" t="str">
        <f>'Absol.poř.'!D72</f>
        <v>Lukáš</v>
      </c>
      <c r="D104" s="46" t="str">
        <f>'Absol.poř.'!E72</f>
        <v>-</v>
      </c>
      <c r="E104" s="46">
        <f>'Absol.poř.'!F72</f>
        <v>1990</v>
      </c>
    </row>
    <row r="105" spans="1:5" ht="12.75">
      <c r="A105" s="45">
        <f>'Absol.poř.'!B19</f>
        <v>103</v>
      </c>
      <c r="B105" s="46" t="str">
        <f>'Absol.poř.'!C19</f>
        <v>Vajčner</v>
      </c>
      <c r="C105" s="46" t="str">
        <f>'Absol.poř.'!D19</f>
        <v>Martin</v>
      </c>
      <c r="D105" s="46" t="str">
        <f>'Absol.poř.'!E19</f>
        <v>Znovín Znojmo</v>
      </c>
      <c r="E105" s="46">
        <f>'Absol.poř.'!F19</f>
        <v>1986</v>
      </c>
    </row>
    <row r="106" spans="1:5" ht="12.75">
      <c r="A106" s="45">
        <f>'Absol.poř.'!B25</f>
        <v>104</v>
      </c>
      <c r="B106" s="46" t="str">
        <f>'Absol.poř.'!C25</f>
        <v>Vojtěch</v>
      </c>
      <c r="C106" s="46" t="str">
        <f>'Absol.poř.'!D25</f>
        <v>Petr</v>
      </c>
      <c r="D106" s="46" t="str">
        <f>'Absol.poř.'!E25</f>
        <v>-</v>
      </c>
      <c r="E106" s="46">
        <f>'Absol.poř.'!F25</f>
        <v>1971</v>
      </c>
    </row>
    <row r="107" spans="1:5" ht="12.75">
      <c r="A107" s="45">
        <f>'Absol.poř.'!B55</f>
        <v>105</v>
      </c>
      <c r="B107" s="46" t="str">
        <f>'Absol.poř.'!C55</f>
        <v>Kuben</v>
      </c>
      <c r="C107" s="46" t="str">
        <f>'Absol.poř.'!D55</f>
        <v>Karel</v>
      </c>
      <c r="D107" s="46" t="str">
        <f>'Absol.poř.'!E55</f>
        <v>Znojmo</v>
      </c>
      <c r="E107" s="46">
        <f>'Absol.poř.'!F55</f>
        <v>1976</v>
      </c>
    </row>
    <row r="108" spans="1:5" ht="12.75">
      <c r="A108" s="45">
        <f>'Absol.poř.'!B89</f>
        <v>106</v>
      </c>
      <c r="B108" s="46" t="str">
        <f>'Absol.poř.'!C89</f>
        <v>Dočekalová</v>
      </c>
      <c r="C108" s="46" t="str">
        <f>'Absol.poř.'!D89</f>
        <v>Magda</v>
      </c>
      <c r="D108" s="46" t="str">
        <f>'Absol.poř.'!E89</f>
        <v>-</v>
      </c>
      <c r="E108" s="46">
        <f>'Absol.poř.'!F89</f>
        <v>1972</v>
      </c>
    </row>
    <row r="109" spans="1:5" ht="12.75">
      <c r="A109" s="45">
        <f>'Absol.poř.'!B34</f>
        <v>107</v>
      </c>
      <c r="B109" s="46" t="str">
        <f>'Absol.poř.'!C34</f>
        <v>Sivera</v>
      </c>
      <c r="C109" s="46" t="str">
        <f>'Absol.poř.'!D34</f>
        <v>Zdeněk</v>
      </c>
      <c r="D109" s="46" t="str">
        <f>'Absol.poř.'!E34</f>
        <v>-</v>
      </c>
      <c r="E109" s="46">
        <f>'Absol.poř.'!F34</f>
        <v>1989</v>
      </c>
    </row>
    <row r="110" spans="1:5" ht="12.75">
      <c r="A110" s="45">
        <f>'Absol.poř.'!B32</f>
        <v>108</v>
      </c>
      <c r="B110" s="46" t="str">
        <f>'Absol.poř.'!C32</f>
        <v>Kuchařík</v>
      </c>
      <c r="C110" s="46" t="str">
        <f>'Absol.poř.'!D32</f>
        <v>Martin</v>
      </c>
      <c r="D110" s="46" t="str">
        <f>'Absol.poř.'!E32</f>
        <v>Hanební Bakaláři</v>
      </c>
      <c r="E110" s="46">
        <f>'Absol.poř.'!F32</f>
        <v>1990</v>
      </c>
    </row>
    <row r="111" spans="1:5" ht="12.75">
      <c r="A111" s="45">
        <f>'Absol.poř.'!B51</f>
        <v>109</v>
      </c>
      <c r="B111" s="46" t="str">
        <f>'Absol.poř.'!C51</f>
        <v>Antoš</v>
      </c>
      <c r="C111" s="46" t="str">
        <f>'Absol.poř.'!D51</f>
        <v>Jiří</v>
      </c>
      <c r="D111" s="46" t="str">
        <f>'Absol.poř.'!E51</f>
        <v>Cross-x-fit Brno</v>
      </c>
      <c r="E111" s="46">
        <f>'Absol.poř.'!F51</f>
        <v>1986</v>
      </c>
    </row>
    <row r="112" spans="1:5" ht="12.75">
      <c r="A112" s="45">
        <f>'Absol.poř.'!B108</f>
        <v>110</v>
      </c>
      <c r="B112" s="46" t="str">
        <f>'Absol.poř.'!C108</f>
        <v>Špaček</v>
      </c>
      <c r="C112" s="46" t="str">
        <f>'Absol.poř.'!D108</f>
        <v>František</v>
      </c>
      <c r="D112" s="46" t="str">
        <f>'Absol.poř.'!E108</f>
        <v>-</v>
      </c>
      <c r="E112" s="46">
        <f>'Absol.poř.'!F108</f>
        <v>1979</v>
      </c>
    </row>
    <row r="113" spans="1:5" ht="12.75">
      <c r="A113" s="45">
        <f>'Absol.poř.'!B64</f>
        <v>111</v>
      </c>
      <c r="B113" s="46" t="str">
        <f>'Absol.poř.'!C64</f>
        <v>Kovář</v>
      </c>
      <c r="C113" s="46" t="str">
        <f>'Absol.poř.'!D64</f>
        <v>Josef</v>
      </c>
      <c r="D113" s="46" t="str">
        <f>'Absol.poř.'!E64</f>
        <v>Orel Únanov</v>
      </c>
      <c r="E113" s="46">
        <f>'Absol.poř.'!F64</f>
        <v>1963</v>
      </c>
    </row>
    <row r="114" spans="1:5" ht="12.75">
      <c r="A114" s="45">
        <f>'Absol.poř.'!B113</f>
        <v>112</v>
      </c>
      <c r="B114" s="46" t="str">
        <f>'Absol.poř.'!C113</f>
        <v>Halbrštat</v>
      </c>
      <c r="C114" s="46" t="str">
        <f>'Absol.poř.'!D113</f>
        <v>Petr</v>
      </c>
      <c r="D114" s="46" t="str">
        <f>'Absol.poř.'!E113</f>
        <v>TK Znojmo</v>
      </c>
      <c r="E114" s="46">
        <f>'Absol.poř.'!F113</f>
        <v>1967</v>
      </c>
    </row>
    <row r="115" spans="1:5" ht="12.75">
      <c r="A115" s="45">
        <f>'Absol.poř.'!B107</f>
        <v>113</v>
      </c>
      <c r="B115" s="46" t="str">
        <f>'Absol.poř.'!C107</f>
        <v>Holík</v>
      </c>
      <c r="C115" s="46" t="str">
        <f>'Absol.poř.'!D107</f>
        <v>Šimon</v>
      </c>
      <c r="D115" s="46" t="str">
        <f>'Absol.poř.'!E107</f>
        <v>Popocatepetl Znojmo</v>
      </c>
      <c r="E115" s="46">
        <f>'Absol.poř.'!F107</f>
        <v>1990</v>
      </c>
    </row>
    <row r="116" spans="1:5" ht="12.75">
      <c r="A116" s="45">
        <f>'Absol.poř.'!B100</f>
        <v>114</v>
      </c>
      <c r="B116" s="46" t="str">
        <f>'Absol.poř.'!C100</f>
        <v>Zimek</v>
      </c>
      <c r="C116" s="46" t="str">
        <f>'Absol.poř.'!D100</f>
        <v>Jaroslav</v>
      </c>
      <c r="D116" s="46" t="str">
        <f>'Absol.poř.'!E100</f>
        <v>Orel Únanov</v>
      </c>
      <c r="E116" s="46">
        <f>'Absol.poř.'!F100</f>
        <v>1963</v>
      </c>
    </row>
  </sheetData>
  <sheetProtection selectLockedCells="1" selectUnlockedCells="1"/>
  <printOptions/>
  <pageMargins left="1.4986111111111111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4"/>
  <sheetViews>
    <sheetView view="pageBreakPreview" zoomScale="80" zoomScaleNormal="90" zoomScaleSheetLayoutView="80" workbookViewId="0" topLeftCell="A91">
      <selection activeCell="A113" sqref="A113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8.625" style="0" customWidth="1"/>
    <col min="6" max="6" width="9.75390625" style="0" customWidth="1"/>
    <col min="7" max="7" width="11.625" style="0" customWidth="1"/>
    <col min="8" max="8" width="10.875" style="0" customWidth="1"/>
    <col min="9" max="10" width="0" style="0" hidden="1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47"/>
      <c r="B1" s="48" t="s">
        <v>236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2.75">
      <c r="A2" s="51"/>
      <c r="B2" s="51" t="s">
        <v>237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12"/>
    </row>
    <row r="3" spans="1:13" ht="12.75">
      <c r="A3" s="53" t="s">
        <v>238</v>
      </c>
      <c r="B3" s="53" t="s">
        <v>5</v>
      </c>
      <c r="C3" s="54" t="s">
        <v>6</v>
      </c>
      <c r="D3" s="54" t="s">
        <v>7</v>
      </c>
      <c r="E3" s="54" t="s">
        <v>8</v>
      </c>
      <c r="F3" s="53" t="s">
        <v>9</v>
      </c>
      <c r="G3" s="53" t="s">
        <v>239</v>
      </c>
      <c r="H3" s="53" t="s">
        <v>12</v>
      </c>
      <c r="I3" s="53" t="s">
        <v>12</v>
      </c>
      <c r="J3" s="53" t="s">
        <v>12</v>
      </c>
      <c r="K3" s="53" t="s">
        <v>240</v>
      </c>
      <c r="L3" s="53" t="s">
        <v>13</v>
      </c>
      <c r="M3" s="15"/>
    </row>
    <row r="4" spans="1:18" s="15" customFormat="1" ht="12.75">
      <c r="A4" s="55"/>
      <c r="B4" s="55"/>
      <c r="C4" s="56"/>
      <c r="D4" s="56"/>
      <c r="E4" s="56"/>
      <c r="F4" s="55"/>
      <c r="G4" s="55"/>
      <c r="H4" s="55" t="s">
        <v>1</v>
      </c>
      <c r="I4" s="55" t="s">
        <v>1</v>
      </c>
      <c r="J4" s="55" t="s">
        <v>1</v>
      </c>
      <c r="K4" s="55"/>
      <c r="L4" s="53"/>
      <c r="N4"/>
      <c r="O4"/>
      <c r="P4"/>
      <c r="Q4"/>
      <c r="R4"/>
    </row>
    <row r="5" spans="1:13" s="15" customFormat="1" ht="12.75">
      <c r="A5" s="55" t="s">
        <v>2</v>
      </c>
      <c r="B5" s="55" t="s">
        <v>241</v>
      </c>
      <c r="C5" s="56"/>
      <c r="D5" s="56"/>
      <c r="E5" s="56"/>
      <c r="F5" s="55"/>
      <c r="G5" s="55"/>
      <c r="H5" s="55">
        <v>10.5</v>
      </c>
      <c r="I5" s="55" t="s">
        <v>2</v>
      </c>
      <c r="J5" s="55" t="s">
        <v>17</v>
      </c>
      <c r="K5" s="55" t="s">
        <v>2</v>
      </c>
      <c r="L5" s="57"/>
      <c r="M5" s="15" t="s">
        <v>242</v>
      </c>
    </row>
    <row r="6" spans="1:13" ht="12.75">
      <c r="A6" s="21">
        <f>ROW(C1)</f>
        <v>1</v>
      </c>
      <c r="B6" s="32">
        <v>22</v>
      </c>
      <c r="C6" s="33" t="s">
        <v>197</v>
      </c>
      <c r="D6" s="34" t="s">
        <v>198</v>
      </c>
      <c r="E6" s="34" t="s">
        <v>20</v>
      </c>
      <c r="F6" s="35">
        <v>1996</v>
      </c>
      <c r="G6" s="26" t="str">
        <f>VLOOKUP(F6,'RN HZM'!$A$1:$B$122,2,0)</f>
        <v>J</v>
      </c>
      <c r="H6" s="30">
        <f>VLOOKUP(B6,Stopky!$B$4:$C$1039,2,0)</f>
        <v>0.029444444444444443</v>
      </c>
      <c r="I6" s="30"/>
      <c r="J6" s="30"/>
      <c r="K6" s="32">
        <f>RANK(H6,'Zadani_bezcu HZ + P'!$H$1:H$909,1)</f>
        <v>17</v>
      </c>
      <c r="L6" s="58"/>
      <c r="M6" s="59">
        <f>ROW(N1)</f>
        <v>1</v>
      </c>
    </row>
    <row r="7" spans="1:13" s="9" customFormat="1" ht="12.75">
      <c r="A7" s="21">
        <f>ROW(C2)</f>
        <v>2</v>
      </c>
      <c r="B7" s="22">
        <v>16</v>
      </c>
      <c r="C7" s="23" t="s">
        <v>199</v>
      </c>
      <c r="D7" s="24" t="s">
        <v>92</v>
      </c>
      <c r="E7" s="24" t="s">
        <v>56</v>
      </c>
      <c r="F7" s="25">
        <v>1996</v>
      </c>
      <c r="G7" s="29" t="str">
        <f>VLOOKUP(F7,'RN HZM'!$A$1:$B$122,2,0)</f>
        <v>J</v>
      </c>
      <c r="H7" s="60">
        <f>VLOOKUP(B7,Stopky!$B$4:$C$1039,2,0)</f>
        <v>0.03155092592592593</v>
      </c>
      <c r="I7" s="60"/>
      <c r="J7" s="60"/>
      <c r="K7" s="22">
        <f>RANK(H7,'Zadani_bezcu HZ + P'!$H$1:H$909,1)</f>
        <v>30</v>
      </c>
      <c r="L7" s="61"/>
      <c r="M7" s="59">
        <f>ROW(N2)</f>
        <v>2</v>
      </c>
    </row>
    <row r="8" spans="1:13" s="9" customFormat="1" ht="12.75">
      <c r="A8" s="21">
        <f>ROW(C3)</f>
        <v>3</v>
      </c>
      <c r="B8" s="22">
        <v>62</v>
      </c>
      <c r="C8" s="23" t="s">
        <v>200</v>
      </c>
      <c r="D8" s="24" t="s">
        <v>101</v>
      </c>
      <c r="E8" s="24" t="s">
        <v>17</v>
      </c>
      <c r="F8" s="25">
        <v>1998</v>
      </c>
      <c r="G8" s="29" t="str">
        <f>VLOOKUP(F8,'RN HZM'!$A$1:$B$122,2,0)</f>
        <v>J</v>
      </c>
      <c r="H8" s="60">
        <f>VLOOKUP(B8,Stopky!$B$4:$C$1039,2,0)</f>
        <v>0.03729166666666667</v>
      </c>
      <c r="I8" s="60"/>
      <c r="J8" s="60"/>
      <c r="K8" s="22">
        <f>RANK(H8,'Zadani_bezcu HZ + P'!$H$1:H$846,1)</f>
        <v>78</v>
      </c>
      <c r="L8" s="61"/>
      <c r="M8" s="59">
        <f>ROW(N3)</f>
        <v>3</v>
      </c>
    </row>
    <row r="9" spans="1:13" s="9" customFormat="1" ht="12.75">
      <c r="A9" s="21">
        <f>ROW(C4)</f>
        <v>4</v>
      </c>
      <c r="B9" s="22">
        <v>81</v>
      </c>
      <c r="C9" s="23" t="s">
        <v>166</v>
      </c>
      <c r="D9" s="24" t="s">
        <v>92</v>
      </c>
      <c r="E9" s="24" t="s">
        <v>17</v>
      </c>
      <c r="F9" s="25">
        <v>1996</v>
      </c>
      <c r="G9" s="29" t="str">
        <f>VLOOKUP(F9,'RN HZM'!$A$1:$B$122,2,0)</f>
        <v>J</v>
      </c>
      <c r="H9" s="60">
        <f>VLOOKUP(B9,Stopky!$B$4:$C$1039,2,0)</f>
        <v>0.03878472222222222</v>
      </c>
      <c r="I9" s="60"/>
      <c r="J9" s="60"/>
      <c r="K9" s="22">
        <f>RANK(H9,'Zadani_bezcu HZ + P'!$H$1:H$919,1)</f>
        <v>91</v>
      </c>
      <c r="L9" s="61"/>
      <c r="M9" s="59">
        <f>ROW(N4)</f>
        <v>4</v>
      </c>
    </row>
    <row r="10" spans="1:13" s="9" customFormat="1" ht="12.75">
      <c r="A10" s="62">
        <f>ROW(C1)</f>
        <v>1</v>
      </c>
      <c r="B10" s="63">
        <v>17</v>
      </c>
      <c r="C10" s="64" t="s">
        <v>15</v>
      </c>
      <c r="D10" s="65" t="s">
        <v>16</v>
      </c>
      <c r="E10" s="65" t="s">
        <v>17</v>
      </c>
      <c r="F10" s="66">
        <v>1985</v>
      </c>
      <c r="G10" s="67" t="str">
        <f>VLOOKUP(F10,'RN HZM'!$A$1:$B$122,2,0)</f>
        <v>MA</v>
      </c>
      <c r="H10" s="68">
        <f>VLOOKUP(B10,Stopky!$B$4:$C$1039,2,0)</f>
        <v>0.02486111111111111</v>
      </c>
      <c r="I10" s="68"/>
      <c r="J10" s="68"/>
      <c r="K10" s="63">
        <f>RANK(H10,'Zadani_bezcu HZ + P'!$H$1:H$919,1)</f>
        <v>1</v>
      </c>
      <c r="L10" s="69"/>
      <c r="M10" s="62">
        <f>ROW(N5)</f>
        <v>5</v>
      </c>
    </row>
    <row r="11" spans="1:13" s="9" customFormat="1" ht="12.75">
      <c r="A11" s="62">
        <f>ROW(C2)</f>
        <v>2</v>
      </c>
      <c r="B11" s="63">
        <v>46</v>
      </c>
      <c r="C11" s="64" t="s">
        <v>18</v>
      </c>
      <c r="D11" s="65" t="s">
        <v>19</v>
      </c>
      <c r="E11" s="65" t="s">
        <v>20</v>
      </c>
      <c r="F11" s="66">
        <v>1976</v>
      </c>
      <c r="G11" s="67" t="str">
        <f>VLOOKUP(F11,'RN HZM'!$A$1:$B$122,2,0)</f>
        <v>MA</v>
      </c>
      <c r="H11" s="68">
        <f>VLOOKUP(B11,Stopky!$B$4:$C$1039,2,0)</f>
        <v>0.02560185185185185</v>
      </c>
      <c r="I11" s="68"/>
      <c r="J11" s="68"/>
      <c r="K11" s="63">
        <f>RANK(H11,'Zadani_bezcu HZ + P'!$H$1:H$919,1)</f>
        <v>2</v>
      </c>
      <c r="L11" s="69"/>
      <c r="M11" s="62">
        <f>ROW(N6)</f>
        <v>6</v>
      </c>
    </row>
    <row r="12" spans="1:13" ht="12.75">
      <c r="A12" s="62">
        <f>ROW(C3)</f>
        <v>3</v>
      </c>
      <c r="B12" s="63">
        <v>12</v>
      </c>
      <c r="C12" s="64" t="s">
        <v>21</v>
      </c>
      <c r="D12" s="65" t="s">
        <v>22</v>
      </c>
      <c r="E12" s="65" t="s">
        <v>20</v>
      </c>
      <c r="F12" s="66">
        <v>1993</v>
      </c>
      <c r="G12" s="67" t="str">
        <f>VLOOKUP(F12,'RN HZM'!$A$1:$B$122,2,0)</f>
        <v>MA</v>
      </c>
      <c r="H12" s="68">
        <f>VLOOKUP(B12,Stopky!$B$4:$C$1039,2,0)</f>
        <v>0.025729166666666668</v>
      </c>
      <c r="I12" s="68"/>
      <c r="J12" s="68"/>
      <c r="K12" s="63">
        <f>RANK(H12,'Zadani_bezcu HZ + P'!$H$1:H$909,1)</f>
        <v>3</v>
      </c>
      <c r="L12" s="69"/>
      <c r="M12" s="62">
        <f>ROW(N7)</f>
        <v>7</v>
      </c>
    </row>
    <row r="13" spans="1:13" s="9" customFormat="1" ht="12.75">
      <c r="A13" s="62">
        <f>ROW(C4)</f>
        <v>4</v>
      </c>
      <c r="B13" s="63">
        <v>25</v>
      </c>
      <c r="C13" s="64" t="s">
        <v>23</v>
      </c>
      <c r="D13" s="65" t="s">
        <v>24</v>
      </c>
      <c r="E13" s="65" t="s">
        <v>25</v>
      </c>
      <c r="F13" s="66">
        <v>1985</v>
      </c>
      <c r="G13" s="67" t="str">
        <f>VLOOKUP(F13,'RN HZM'!$A$1:$B$122,2,0)</f>
        <v>MA</v>
      </c>
      <c r="H13" s="68">
        <f>VLOOKUP(B13,Stopky!$B$4:$C$1039,2,0)</f>
        <v>0.02798611111111111</v>
      </c>
      <c r="I13" s="68"/>
      <c r="J13" s="68"/>
      <c r="K13" s="63">
        <f>RANK(H13,'Zadani_bezcu HZ + P'!$H$1:H$836,1)</f>
        <v>7</v>
      </c>
      <c r="L13" s="69"/>
      <c r="M13" s="62">
        <f>ROW(N8)</f>
        <v>8</v>
      </c>
    </row>
    <row r="14" spans="1:13" ht="12.75">
      <c r="A14" s="62">
        <f>ROW(C5)</f>
        <v>5</v>
      </c>
      <c r="B14" s="63">
        <v>4</v>
      </c>
      <c r="C14" s="64" t="s">
        <v>26</v>
      </c>
      <c r="D14" s="65" t="s">
        <v>27</v>
      </c>
      <c r="E14" s="65" t="s">
        <v>28</v>
      </c>
      <c r="F14" s="66">
        <v>1983</v>
      </c>
      <c r="G14" s="67" t="str">
        <f>VLOOKUP(F14,'RN HZM'!$A$1:$B$122,2,0)</f>
        <v>MA</v>
      </c>
      <c r="H14" s="68">
        <f>VLOOKUP(B14,Stopky!$B$4:$C$1039,2,0)</f>
        <v>0.02824074074074074</v>
      </c>
      <c r="I14" s="68"/>
      <c r="J14" s="68"/>
      <c r="K14" s="63">
        <f>RANK(H14,'Zadani_bezcu HZ + P'!$H$1:H$919,1)</f>
        <v>8</v>
      </c>
      <c r="L14" s="69"/>
      <c r="M14" s="62">
        <f>ROW(N9)</f>
        <v>9</v>
      </c>
    </row>
    <row r="15" spans="1:13" ht="12.75">
      <c r="A15" s="62">
        <f>ROW(C6)</f>
        <v>6</v>
      </c>
      <c r="B15" s="63">
        <v>40</v>
      </c>
      <c r="C15" s="64" t="s">
        <v>29</v>
      </c>
      <c r="D15" s="65" t="s">
        <v>27</v>
      </c>
      <c r="E15" s="65" t="s">
        <v>30</v>
      </c>
      <c r="F15" s="66">
        <v>1980</v>
      </c>
      <c r="G15" s="67" t="str">
        <f>VLOOKUP(F15,'RN HZM'!$A$1:$B$122,2,0)</f>
        <v>MA</v>
      </c>
      <c r="H15" s="68">
        <f>VLOOKUP(B15,Stopky!$B$4:$C$1039,2,0)</f>
        <v>0.02832175925925926</v>
      </c>
      <c r="I15" s="68"/>
      <c r="J15" s="68"/>
      <c r="K15" s="63">
        <f>RANK(H15,'Zadani_bezcu HZ + P'!$H$1:H$846,1)</f>
        <v>9</v>
      </c>
      <c r="L15" s="69"/>
      <c r="M15" s="62">
        <f>ROW(N10)</f>
        <v>10</v>
      </c>
    </row>
    <row r="16" spans="1:13" ht="12.75">
      <c r="A16" s="62">
        <f>ROW(C7)</f>
        <v>7</v>
      </c>
      <c r="B16" s="63">
        <v>7</v>
      </c>
      <c r="C16" s="64" t="s">
        <v>31</v>
      </c>
      <c r="D16" s="65" t="s">
        <v>32</v>
      </c>
      <c r="E16" s="65" t="s">
        <v>33</v>
      </c>
      <c r="F16" s="66">
        <v>1977</v>
      </c>
      <c r="G16" s="67" t="str">
        <f>VLOOKUP(F16,'RN HZM'!$A$1:$B$122,2,0)</f>
        <v>MA</v>
      </c>
      <c r="H16" s="68">
        <f>VLOOKUP(B16,Stopky!$B$4:$C$1039,2,0)</f>
        <v>0.0284375</v>
      </c>
      <c r="I16" s="68"/>
      <c r="J16" s="68"/>
      <c r="K16" s="63">
        <f>RANK(H16,'Zadani_bezcu HZ + P'!$H$1:H$909,1)</f>
        <v>10</v>
      </c>
      <c r="L16" s="69"/>
      <c r="M16" s="62">
        <f>ROW(N11)</f>
        <v>11</v>
      </c>
    </row>
    <row r="17" spans="1:13" s="9" customFormat="1" ht="12.75">
      <c r="A17" s="62">
        <f>ROW(C8)</f>
        <v>8</v>
      </c>
      <c r="B17" s="63">
        <v>8</v>
      </c>
      <c r="C17" s="64" t="s">
        <v>34</v>
      </c>
      <c r="D17" s="65" t="s">
        <v>19</v>
      </c>
      <c r="E17" s="65" t="s">
        <v>20</v>
      </c>
      <c r="F17" s="66">
        <v>1992</v>
      </c>
      <c r="G17" s="67" t="str">
        <f>VLOOKUP(F17,'RN HZM'!$A$1:$B$122,2,0)</f>
        <v>MA</v>
      </c>
      <c r="H17" s="68">
        <f>VLOOKUP(B17,Stopky!$B$4:$C$1039,2,0)</f>
        <v>0.028657407407407406</v>
      </c>
      <c r="I17" s="68"/>
      <c r="J17" s="68"/>
      <c r="K17" s="63">
        <f>RANK(H17,'Zadani_bezcu HZ + P'!$H$1:H$909,1)</f>
        <v>11</v>
      </c>
      <c r="L17" s="69"/>
      <c r="M17" s="62">
        <f>ROW(N12)</f>
        <v>12</v>
      </c>
    </row>
    <row r="18" spans="1:13" ht="12.75">
      <c r="A18" s="62">
        <f>ROW(C9)</f>
        <v>9</v>
      </c>
      <c r="B18" s="63">
        <v>33</v>
      </c>
      <c r="C18" s="64" t="s">
        <v>35</v>
      </c>
      <c r="D18" s="65" t="s">
        <v>27</v>
      </c>
      <c r="E18" s="65" t="s">
        <v>36</v>
      </c>
      <c r="F18" s="66">
        <v>1979</v>
      </c>
      <c r="G18" s="67" t="str">
        <f>VLOOKUP(F18,'RN HZM'!$A$1:$B$122,2,0)</f>
        <v>MA</v>
      </c>
      <c r="H18" s="68">
        <f>VLOOKUP(B18,Stopky!$B$4:$C$1039,2,0)</f>
        <v>0.028738425925925924</v>
      </c>
      <c r="I18" s="68"/>
      <c r="J18" s="68"/>
      <c r="K18" s="63">
        <f>RANK(H18,'Zadani_bezcu HZ + P'!$H$1:H$846,1)</f>
        <v>12</v>
      </c>
      <c r="L18" s="69"/>
      <c r="M18" s="62">
        <f>ROW(N13)</f>
        <v>13</v>
      </c>
    </row>
    <row r="19" spans="1:13" ht="12.75">
      <c r="A19" s="62">
        <f>ROW(C10)</f>
        <v>10</v>
      </c>
      <c r="B19" s="63">
        <v>41</v>
      </c>
      <c r="C19" s="64" t="s">
        <v>37</v>
      </c>
      <c r="D19" s="65" t="s">
        <v>38</v>
      </c>
      <c r="E19" s="65" t="s">
        <v>39</v>
      </c>
      <c r="F19" s="66">
        <v>1983</v>
      </c>
      <c r="G19" s="67" t="str">
        <f>VLOOKUP(F19,'RN HZM'!$A$1:$B$122,2,0)</f>
        <v>MA</v>
      </c>
      <c r="H19" s="68">
        <f>VLOOKUP(B19,Stopky!$B$4:$C$1039,2,0)</f>
        <v>0.029097222222222222</v>
      </c>
      <c r="I19" s="68"/>
      <c r="J19" s="68"/>
      <c r="K19" s="63">
        <f>RANK(H19,'Zadani_bezcu HZ + P'!$H$1:H$846,1)</f>
        <v>14</v>
      </c>
      <c r="L19" s="69"/>
      <c r="M19" s="62">
        <f>ROW(N14)</f>
        <v>14</v>
      </c>
    </row>
    <row r="20" spans="1:13" ht="12.75">
      <c r="A20" s="62">
        <f>ROW(C11)</f>
        <v>11</v>
      </c>
      <c r="B20" s="63">
        <v>65</v>
      </c>
      <c r="C20" s="64" t="s">
        <v>40</v>
      </c>
      <c r="D20" s="65" t="s">
        <v>41</v>
      </c>
      <c r="E20" s="65" t="s">
        <v>42</v>
      </c>
      <c r="F20" s="66">
        <v>1976</v>
      </c>
      <c r="G20" s="67" t="str">
        <f>VLOOKUP(F20,'RN HZM'!$A$1:$B$122,2,0)</f>
        <v>MA</v>
      </c>
      <c r="H20" s="68">
        <f>VLOOKUP(B20,Stopky!$B$4:$C$1039,2,0)</f>
        <v>0.029363425925925925</v>
      </c>
      <c r="I20" s="68"/>
      <c r="J20" s="68"/>
      <c r="K20" s="63">
        <f>RANK(H20,'Zadani_bezcu HZ + P'!$H$1:H$846,1)</f>
        <v>15</v>
      </c>
      <c r="L20" s="69"/>
      <c r="M20" s="62">
        <f>ROW(N15)</f>
        <v>15</v>
      </c>
    </row>
    <row r="21" spans="1:13" s="9" customFormat="1" ht="12.75">
      <c r="A21" s="62">
        <f>ROW(C12)</f>
        <v>12</v>
      </c>
      <c r="B21" s="63">
        <v>103</v>
      </c>
      <c r="C21" s="64" t="s">
        <v>43</v>
      </c>
      <c r="D21" s="65" t="s">
        <v>44</v>
      </c>
      <c r="E21" s="65" t="s">
        <v>45</v>
      </c>
      <c r="F21" s="66">
        <v>1986</v>
      </c>
      <c r="G21" s="67" t="str">
        <f>VLOOKUP(F21,'RN HZM'!$A$1:$B$122,2,0)</f>
        <v>MA</v>
      </c>
      <c r="H21" s="68">
        <f>VLOOKUP(B21,Stopky!$B$4:$C$1039,2,0)</f>
        <v>0.029386574074074075</v>
      </c>
      <c r="I21" s="68"/>
      <c r="J21" s="68"/>
      <c r="K21" s="63">
        <f>RANK(H21,'Zadani_bezcu HZ + P'!$H$1:H$919,1)</f>
        <v>16</v>
      </c>
      <c r="L21" s="69"/>
      <c r="M21" s="62">
        <f>ROW(N16)</f>
        <v>16</v>
      </c>
    </row>
    <row r="22" spans="1:13" ht="12.75">
      <c r="A22" s="62">
        <f>ROW(C13)</f>
        <v>13</v>
      </c>
      <c r="B22" s="63">
        <v>39</v>
      </c>
      <c r="C22" s="64" t="s">
        <v>46</v>
      </c>
      <c r="D22" s="65" t="s">
        <v>47</v>
      </c>
      <c r="E22" s="65" t="s">
        <v>48</v>
      </c>
      <c r="F22" s="66">
        <v>1990</v>
      </c>
      <c r="G22" s="67" t="str">
        <f>VLOOKUP(F22,'RN HZM'!$A$1:$B$122,2,0)</f>
        <v>MA</v>
      </c>
      <c r="H22" s="68">
        <f>VLOOKUP(B22,Stopky!$B$4:$C$1039,2,0)</f>
        <v>0.02957175925925926</v>
      </c>
      <c r="I22" s="68"/>
      <c r="J22" s="68"/>
      <c r="K22" s="63">
        <f>RANK(H22,'Zadani_bezcu HZ + P'!$H$1:H$846,1)</f>
        <v>18</v>
      </c>
      <c r="L22" s="69"/>
      <c r="M22" s="62">
        <f>ROW(N17)</f>
        <v>17</v>
      </c>
    </row>
    <row r="23" spans="1:13" s="9" customFormat="1" ht="12.75">
      <c r="A23" s="62">
        <f>ROW(C14)</f>
        <v>14</v>
      </c>
      <c r="B23" s="63">
        <v>15</v>
      </c>
      <c r="C23" s="64" t="s">
        <v>49</v>
      </c>
      <c r="D23" s="65" t="s">
        <v>50</v>
      </c>
      <c r="E23" s="65" t="s">
        <v>51</v>
      </c>
      <c r="F23" s="66">
        <v>1977</v>
      </c>
      <c r="G23" s="67" t="str">
        <f>VLOOKUP(F23,'RN HZM'!$A$1:$B$122,2,0)</f>
        <v>MA</v>
      </c>
      <c r="H23" s="68">
        <f>VLOOKUP(B23,Stopky!$B$4:$C$1039,2,0)</f>
        <v>0.029618055555555557</v>
      </c>
      <c r="I23" s="68"/>
      <c r="J23" s="68"/>
      <c r="K23" s="63">
        <f>RANK(H23,'Zadani_bezcu HZ + P'!$H$1:H$909,1)</f>
        <v>19</v>
      </c>
      <c r="L23" s="69"/>
      <c r="M23" s="62">
        <f>ROW(N18)</f>
        <v>18</v>
      </c>
    </row>
    <row r="24" spans="1:13" s="9" customFormat="1" ht="12.75">
      <c r="A24" s="62">
        <f>ROW(C15)</f>
        <v>15</v>
      </c>
      <c r="B24" s="63">
        <v>87</v>
      </c>
      <c r="C24" s="64" t="s">
        <v>34</v>
      </c>
      <c r="D24" s="65" t="s">
        <v>52</v>
      </c>
      <c r="E24" s="65" t="s">
        <v>20</v>
      </c>
      <c r="F24" s="66">
        <v>1974</v>
      </c>
      <c r="G24" s="67" t="str">
        <f>VLOOKUP(F24,'RN HZM'!$A$1:$B$122,2,0)</f>
        <v>MA</v>
      </c>
      <c r="H24" s="68">
        <f>VLOOKUP(B24,Stopky!$B$4:$C$1039,2,0)</f>
        <v>0.029756944444444444</v>
      </c>
      <c r="I24" s="68"/>
      <c r="J24" s="68"/>
      <c r="K24" s="63">
        <f>RANK(H24,'Zadani_bezcu HZ + P'!$H$1:H$919,1)</f>
        <v>20</v>
      </c>
      <c r="L24" s="69"/>
      <c r="M24" s="62">
        <f>ROW(N19)</f>
        <v>19</v>
      </c>
    </row>
    <row r="25" spans="1:13" ht="12.75">
      <c r="A25" s="62">
        <f>ROW(C16)</f>
        <v>16</v>
      </c>
      <c r="B25" s="63">
        <v>14</v>
      </c>
      <c r="C25" s="64" t="s">
        <v>49</v>
      </c>
      <c r="D25" s="65" t="s">
        <v>53</v>
      </c>
      <c r="E25" s="65" t="s">
        <v>51</v>
      </c>
      <c r="F25" s="66">
        <v>1976</v>
      </c>
      <c r="G25" s="67" t="str">
        <f>VLOOKUP(F25,'RN HZM'!$A$1:$B$122,2,0)</f>
        <v>MA</v>
      </c>
      <c r="H25" s="68">
        <f>VLOOKUP(B25,Stopky!$B$4:$C$1039,2,0)</f>
        <v>0.030208333333333334</v>
      </c>
      <c r="I25" s="68"/>
      <c r="J25" s="68"/>
      <c r="K25" s="63">
        <f>RANK(H25,'Zadani_bezcu HZ + P'!$H$1:H$918,1)</f>
        <v>21</v>
      </c>
      <c r="L25" s="69"/>
      <c r="M25" s="62">
        <f>ROW(N20)</f>
        <v>20</v>
      </c>
    </row>
    <row r="26" spans="1:13" s="9" customFormat="1" ht="12.75">
      <c r="A26" s="62">
        <f>ROW(C17)</f>
        <v>17</v>
      </c>
      <c r="B26" s="63">
        <v>29</v>
      </c>
      <c r="C26" s="64" t="s">
        <v>54</v>
      </c>
      <c r="D26" s="65" t="s">
        <v>55</v>
      </c>
      <c r="E26" s="65" t="s">
        <v>56</v>
      </c>
      <c r="F26" s="70">
        <v>1974</v>
      </c>
      <c r="G26" s="67" t="str">
        <f>VLOOKUP(F26,'RN HZM'!$A$1:$B$122,2,0)</f>
        <v>MA</v>
      </c>
      <c r="H26" s="68">
        <f>VLOOKUP(B26,Stopky!$B$4:$C$1039,2,0)</f>
        <v>0.03082175925925926</v>
      </c>
      <c r="I26" s="68"/>
      <c r="J26" s="68"/>
      <c r="K26" s="63">
        <f>RANK(H26,'Zadani_bezcu HZ + P'!$H$1:H$919,1)</f>
        <v>24</v>
      </c>
      <c r="L26" s="69"/>
      <c r="M26" s="62">
        <f>ROW(N21)</f>
        <v>21</v>
      </c>
    </row>
    <row r="27" spans="1:13" s="9" customFormat="1" ht="12.75">
      <c r="A27" s="62">
        <f>ROW(C18)</f>
        <v>18</v>
      </c>
      <c r="B27" s="63">
        <v>86</v>
      </c>
      <c r="C27" s="64" t="s">
        <v>57</v>
      </c>
      <c r="D27" s="65" t="s">
        <v>58</v>
      </c>
      <c r="E27" s="65" t="s">
        <v>17</v>
      </c>
      <c r="F27" s="66">
        <v>1978</v>
      </c>
      <c r="G27" s="67" t="str">
        <f>VLOOKUP(F27,'RN HZM'!$A$1:$B$122,2,0)</f>
        <v>MA</v>
      </c>
      <c r="H27" s="68">
        <f>VLOOKUP(B27,Stopky!$B$4:$C$1039,2,0)</f>
        <v>0.03133101851851852</v>
      </c>
      <c r="I27" s="68"/>
      <c r="J27" s="68"/>
      <c r="K27" s="63">
        <f>RANK(H27,'Zadani_bezcu HZ + P'!$H$1:H$919,1)</f>
        <v>27</v>
      </c>
      <c r="L27" s="69"/>
      <c r="M27" s="62">
        <f>ROW(N22)</f>
        <v>22</v>
      </c>
    </row>
    <row r="28" spans="1:13" s="9" customFormat="1" ht="12.75">
      <c r="A28" s="62">
        <f>ROW(C19)</f>
        <v>19</v>
      </c>
      <c r="B28" s="63">
        <v>51</v>
      </c>
      <c r="C28" s="64" t="s">
        <v>59</v>
      </c>
      <c r="D28" s="65" t="s">
        <v>38</v>
      </c>
      <c r="E28" s="65" t="s">
        <v>60</v>
      </c>
      <c r="F28" s="66">
        <v>1981</v>
      </c>
      <c r="G28" s="67" t="str">
        <f>VLOOKUP(F28,'RN HZM'!$A$1:$B$122,2,0)</f>
        <v>MA</v>
      </c>
      <c r="H28" s="68">
        <f>VLOOKUP(B28,Stopky!$B$4:$C$1039,2,0)</f>
        <v>0.03141203703703704</v>
      </c>
      <c r="I28" s="68"/>
      <c r="J28" s="68"/>
      <c r="K28" s="63">
        <f>RANK(H28,'Zadani_bezcu HZ + P'!$H$1:H$919,1)</f>
        <v>28</v>
      </c>
      <c r="L28" s="69"/>
      <c r="M28" s="62">
        <f>ROW(N23)</f>
        <v>23</v>
      </c>
    </row>
    <row r="29" spans="1:13" s="9" customFormat="1" ht="12.75">
      <c r="A29" s="62">
        <f>ROW(C20)</f>
        <v>20</v>
      </c>
      <c r="B29" s="63">
        <v>108</v>
      </c>
      <c r="C29" s="64" t="s">
        <v>61</v>
      </c>
      <c r="D29" s="65" t="s">
        <v>44</v>
      </c>
      <c r="E29" s="65" t="s">
        <v>62</v>
      </c>
      <c r="F29" s="66">
        <v>1990</v>
      </c>
      <c r="G29" s="67" t="str">
        <f>VLOOKUP(F29,'RN HZM'!$A$1:$B$122,2,0)</f>
        <v>MA</v>
      </c>
      <c r="H29" s="68">
        <f>VLOOKUP(B29,Stopky!$B$4:$C$1039,2,0)</f>
        <v>0.031469907407407405</v>
      </c>
      <c r="I29" s="68"/>
      <c r="J29" s="68"/>
      <c r="K29" s="63">
        <f>RANK(H29,'Zadani_bezcu HZ + P'!$H$1:H$919,1)</f>
        <v>29</v>
      </c>
      <c r="L29" s="69"/>
      <c r="M29" s="62">
        <f>ROW(N24)</f>
        <v>24</v>
      </c>
    </row>
    <row r="30" spans="1:13" s="9" customFormat="1" ht="12.75">
      <c r="A30" s="62">
        <f>ROW(C21)</f>
        <v>21</v>
      </c>
      <c r="B30" s="63">
        <v>107</v>
      </c>
      <c r="C30" s="64" t="s">
        <v>63</v>
      </c>
      <c r="D30" s="65" t="s">
        <v>16</v>
      </c>
      <c r="E30" s="65" t="s">
        <v>17</v>
      </c>
      <c r="F30" s="66">
        <v>1989</v>
      </c>
      <c r="G30" s="67" t="str">
        <f>VLOOKUP(F30,'RN HZM'!$A$1:$B$122,2,0)</f>
        <v>MA</v>
      </c>
      <c r="H30" s="68">
        <f>VLOOKUP(B30,Stopky!$B$4:$C$1039,2,0)</f>
        <v>0.031782407407407405</v>
      </c>
      <c r="I30" s="68"/>
      <c r="J30" s="68"/>
      <c r="K30" s="63">
        <f>RANK(H30,'Zadani_bezcu HZ + P'!$H$1:H$919,1)</f>
        <v>31</v>
      </c>
      <c r="L30" s="69"/>
      <c r="M30" s="62">
        <f>ROW(N25)</f>
        <v>25</v>
      </c>
    </row>
    <row r="31" spans="1:13" s="9" customFormat="1" ht="12.75">
      <c r="A31" s="62">
        <f>ROW(C22)</f>
        <v>22</v>
      </c>
      <c r="B31" s="63">
        <v>71</v>
      </c>
      <c r="C31" s="64" t="s">
        <v>64</v>
      </c>
      <c r="D31" s="65" t="s">
        <v>65</v>
      </c>
      <c r="E31" s="65" t="s">
        <v>66</v>
      </c>
      <c r="F31" s="66">
        <v>1977</v>
      </c>
      <c r="G31" s="67" t="str">
        <f>VLOOKUP(F31,'RN HZM'!$A$1:$B$122,2,0)</f>
        <v>MA</v>
      </c>
      <c r="H31" s="68">
        <f>VLOOKUP(B31,Stopky!$B$4:$C$1039,2,0)</f>
        <v>0.03181712962962963</v>
      </c>
      <c r="I31" s="68"/>
      <c r="J31" s="68"/>
      <c r="K31" s="63">
        <f>RANK(H31,'Zadani_bezcu HZ + P'!$H$1:H$919,1)</f>
        <v>33</v>
      </c>
      <c r="L31" s="69"/>
      <c r="M31" s="62">
        <f>ROW(N26)</f>
        <v>26</v>
      </c>
    </row>
    <row r="32" spans="1:13" s="9" customFormat="1" ht="12.75">
      <c r="A32" s="62">
        <f>ROW(C23)</f>
        <v>23</v>
      </c>
      <c r="B32" s="63">
        <v>91</v>
      </c>
      <c r="C32" s="64" t="s">
        <v>22</v>
      </c>
      <c r="D32" s="65" t="s">
        <v>44</v>
      </c>
      <c r="E32" s="65" t="s">
        <v>67</v>
      </c>
      <c r="F32" s="66">
        <v>1973</v>
      </c>
      <c r="G32" s="67" t="str">
        <f>VLOOKUP(F32,'RN HZM'!$A$1:$B$122,2,0)</f>
        <v>MA</v>
      </c>
      <c r="H32" s="68">
        <f>VLOOKUP(B32,Stopky!$B$4:$C$1039,2,0)</f>
        <v>0.031921296296296295</v>
      </c>
      <c r="I32" s="68"/>
      <c r="J32" s="68"/>
      <c r="K32" s="63">
        <f>RANK(H32,'Zadani_bezcu HZ + P'!$H$1:H$919,1)</f>
        <v>34</v>
      </c>
      <c r="L32" s="69"/>
      <c r="M32" s="62">
        <f>ROW(N27)</f>
        <v>27</v>
      </c>
    </row>
    <row r="33" spans="1:13" ht="12.75">
      <c r="A33" s="62">
        <f>ROW(C24)</f>
        <v>24</v>
      </c>
      <c r="B33" s="63">
        <v>68</v>
      </c>
      <c r="C33" s="64" t="s">
        <v>68</v>
      </c>
      <c r="D33" s="65" t="s">
        <v>69</v>
      </c>
      <c r="E33" s="65" t="s">
        <v>17</v>
      </c>
      <c r="F33" s="66">
        <v>1981</v>
      </c>
      <c r="G33" s="67" t="str">
        <f>VLOOKUP(F33,'RN HZM'!$A$1:$B$122,2,0)</f>
        <v>MA</v>
      </c>
      <c r="H33" s="68">
        <f>VLOOKUP(B33,Stopky!$B$4:$C$1039,2,0)</f>
        <v>0.03239583333333333</v>
      </c>
      <c r="I33" s="68"/>
      <c r="J33" s="68"/>
      <c r="K33" s="63">
        <f>RANK(H33,'Zadani_bezcu HZ + P'!$H$1:H$846,1)</f>
        <v>39</v>
      </c>
      <c r="L33" s="69"/>
      <c r="M33" s="62">
        <f>ROW(N28)</f>
        <v>28</v>
      </c>
    </row>
    <row r="34" spans="1:13" s="9" customFormat="1" ht="12.75">
      <c r="A34" s="62">
        <f>ROW(C25)</f>
        <v>25</v>
      </c>
      <c r="B34" s="63">
        <v>79</v>
      </c>
      <c r="C34" s="64" t="s">
        <v>70</v>
      </c>
      <c r="D34" s="65" t="s">
        <v>24</v>
      </c>
      <c r="E34" s="65" t="s">
        <v>20</v>
      </c>
      <c r="F34" s="66">
        <v>1987</v>
      </c>
      <c r="G34" s="67" t="str">
        <f>VLOOKUP(F34,'RN HZM'!$A$1:$B$122,2,0)</f>
        <v>MA</v>
      </c>
      <c r="H34" s="68">
        <f>VLOOKUP(B34,Stopky!$B$4:$C$1039,2,0)</f>
        <v>0.033541666666666664</v>
      </c>
      <c r="I34" s="68"/>
      <c r="J34" s="68"/>
      <c r="K34" s="63">
        <f>RANK(H34,'Zadani_bezcu HZ + P'!$H$1:H$919,1)</f>
        <v>43</v>
      </c>
      <c r="L34" s="69"/>
      <c r="M34" s="62">
        <f>ROW(N29)</f>
        <v>29</v>
      </c>
    </row>
    <row r="35" spans="1:13" s="9" customFormat="1" ht="12.75">
      <c r="A35" s="62">
        <f>ROW(C26)</f>
        <v>26</v>
      </c>
      <c r="B35" s="63">
        <v>45</v>
      </c>
      <c r="C35" s="64" t="s">
        <v>71</v>
      </c>
      <c r="D35" s="65" t="s">
        <v>53</v>
      </c>
      <c r="E35" s="65" t="s">
        <v>72</v>
      </c>
      <c r="F35" s="66">
        <v>1973</v>
      </c>
      <c r="G35" s="67" t="str">
        <f>VLOOKUP(F35,'RN HZM'!$A$1:$B$122,2,0)</f>
        <v>MA</v>
      </c>
      <c r="H35" s="68">
        <f>VLOOKUP(B35,Stopky!$B$4:$C$1039,2,0)</f>
        <v>0.0340162037037037</v>
      </c>
      <c r="I35" s="68"/>
      <c r="J35" s="68"/>
      <c r="K35" s="63">
        <f>RANK(H35,'Zadani_bezcu HZ + P'!$H$1:H$919,1)</f>
        <v>46</v>
      </c>
      <c r="L35" s="69"/>
      <c r="M35" s="62">
        <f>ROW(N30)</f>
        <v>30</v>
      </c>
    </row>
    <row r="36" spans="1:13" s="9" customFormat="1" ht="12.75">
      <c r="A36" s="62">
        <f>ROW(C27)</f>
        <v>27</v>
      </c>
      <c r="B36" s="63">
        <v>109</v>
      </c>
      <c r="C36" s="64" t="s">
        <v>73</v>
      </c>
      <c r="D36" s="65" t="s">
        <v>24</v>
      </c>
      <c r="E36" s="65" t="s">
        <v>74</v>
      </c>
      <c r="F36" s="66">
        <v>1986</v>
      </c>
      <c r="G36" s="67" t="str">
        <f>VLOOKUP(F36,'RN HZM'!$A$1:$B$122,2,0)</f>
        <v>MA</v>
      </c>
      <c r="H36" s="68">
        <f>VLOOKUP(B36,Stopky!$B$4:$C$1039,2,0)</f>
        <v>0.03431712962962963</v>
      </c>
      <c r="I36" s="68"/>
      <c r="J36" s="68"/>
      <c r="K36" s="63">
        <f>RANK(H36,'Zadani_bezcu HZ + P'!$H$1:H$919,1)</f>
        <v>48</v>
      </c>
      <c r="L36" s="69"/>
      <c r="M36" s="62">
        <f>ROW(N31)</f>
        <v>31</v>
      </c>
    </row>
    <row r="37" spans="1:13" ht="12.75">
      <c r="A37" s="62">
        <f>ROW(C28)</f>
        <v>28</v>
      </c>
      <c r="B37" s="63">
        <v>18</v>
      </c>
      <c r="C37" s="64" t="s">
        <v>75</v>
      </c>
      <c r="D37" s="65" t="s">
        <v>41</v>
      </c>
      <c r="E37" s="65" t="s">
        <v>76</v>
      </c>
      <c r="F37" s="66">
        <v>1983</v>
      </c>
      <c r="G37" s="67" t="str">
        <f>VLOOKUP(F37,'RN HZM'!$A$1:$B$122,2,0)</f>
        <v>MA</v>
      </c>
      <c r="H37" s="68">
        <f>VLOOKUP(B37,Stopky!$B$4:$C$1039,2,0)</f>
        <v>0.034409722222222223</v>
      </c>
      <c r="I37" s="68"/>
      <c r="J37" s="68"/>
      <c r="K37" s="63">
        <f>RANK(H37,'Zadani_bezcu HZ + P'!$H$1:H$909,1)</f>
        <v>49</v>
      </c>
      <c r="L37" s="69"/>
      <c r="M37" s="62">
        <f>ROW(N32)</f>
        <v>32</v>
      </c>
    </row>
    <row r="38" spans="1:13" s="9" customFormat="1" ht="12.75">
      <c r="A38" s="62">
        <f>ROW(C29)</f>
        <v>29</v>
      </c>
      <c r="B38" s="63">
        <v>105</v>
      </c>
      <c r="C38" s="64" t="s">
        <v>77</v>
      </c>
      <c r="D38" s="65" t="s">
        <v>52</v>
      </c>
      <c r="E38" s="65" t="s">
        <v>78</v>
      </c>
      <c r="F38" s="66">
        <v>1976</v>
      </c>
      <c r="G38" s="67" t="str">
        <f>VLOOKUP(F38,'RN HZM'!$A$1:$B$122,2,0)</f>
        <v>MA</v>
      </c>
      <c r="H38" s="68">
        <f>VLOOKUP(B38,Stopky!$B$4:$C$1039,2,0)</f>
        <v>0.03471064814814815</v>
      </c>
      <c r="I38" s="68"/>
      <c r="J38" s="68"/>
      <c r="K38" s="63">
        <f>RANK(H38,'Zadani_bezcu HZ + P'!$H$1:H$919,1)</f>
        <v>52</v>
      </c>
      <c r="L38" s="69"/>
      <c r="M38" s="62">
        <f>ROW(N33)</f>
        <v>33</v>
      </c>
    </row>
    <row r="39" spans="1:13" s="9" customFormat="1" ht="12.75">
      <c r="A39" s="62">
        <f>ROW(C30)</f>
        <v>30</v>
      </c>
      <c r="B39" s="63">
        <v>82</v>
      </c>
      <c r="C39" s="64" t="s">
        <v>79</v>
      </c>
      <c r="D39" s="65" t="s">
        <v>69</v>
      </c>
      <c r="E39" s="65" t="s">
        <v>17</v>
      </c>
      <c r="F39" s="66">
        <v>1977</v>
      </c>
      <c r="G39" s="67" t="str">
        <f>VLOOKUP(F39,'RN HZM'!$A$1:$B$122,2,0)</f>
        <v>MA</v>
      </c>
      <c r="H39" s="68">
        <f>VLOOKUP(B39,Stopky!$B$4:$C$1039,2,0)</f>
        <v>0.0349537037037037</v>
      </c>
      <c r="I39" s="68"/>
      <c r="J39" s="68"/>
      <c r="K39" s="63">
        <f>RANK(H39,'Zadani_bezcu HZ + P'!$H$1:H$909,1)</f>
        <v>56</v>
      </c>
      <c r="L39" s="69"/>
      <c r="M39" s="62">
        <f>ROW(N34)</f>
        <v>34</v>
      </c>
    </row>
    <row r="40" spans="1:13" s="9" customFormat="1" ht="12.75">
      <c r="A40" s="62">
        <f>ROW(C31)</f>
        <v>31</v>
      </c>
      <c r="B40" s="63">
        <v>52</v>
      </c>
      <c r="C40" s="64" t="s">
        <v>80</v>
      </c>
      <c r="D40" s="65" t="s">
        <v>81</v>
      </c>
      <c r="E40" s="65" t="s">
        <v>82</v>
      </c>
      <c r="F40" s="66">
        <v>1976</v>
      </c>
      <c r="G40" s="67" t="str">
        <f>VLOOKUP(F40,'RN HZM'!$A$1:$B$122,2,0)</f>
        <v>MA</v>
      </c>
      <c r="H40" s="68">
        <f>VLOOKUP(B40,Stopky!$B$4:$C$1039,2,0)</f>
        <v>0.0353587962962963</v>
      </c>
      <c r="I40" s="68"/>
      <c r="J40" s="68"/>
      <c r="K40" s="63">
        <f>RANK(H40,'Zadani_bezcu HZ + P'!$H$1:H$919,1)</f>
        <v>59</v>
      </c>
      <c r="L40" s="69"/>
      <c r="M40" s="62">
        <f>ROW(N35)</f>
        <v>35</v>
      </c>
    </row>
    <row r="41" spans="1:13" ht="12.75">
      <c r="A41" s="62">
        <f>ROW(C32)</f>
        <v>32</v>
      </c>
      <c r="B41" s="63">
        <v>96</v>
      </c>
      <c r="C41" s="64" t="s">
        <v>83</v>
      </c>
      <c r="D41" s="65" t="s">
        <v>84</v>
      </c>
      <c r="E41" s="65" t="s">
        <v>78</v>
      </c>
      <c r="F41" s="66">
        <v>1978</v>
      </c>
      <c r="G41" s="67" t="str">
        <f>VLOOKUP(F41,'RN HZM'!$A$1:$B$122,2,0)</f>
        <v>MA</v>
      </c>
      <c r="H41" s="68">
        <f>VLOOKUP(B41,Stopky!$B$4:$C$1039,2,0)</f>
        <v>0.03584490740740741</v>
      </c>
      <c r="I41" s="68"/>
      <c r="J41" s="68"/>
      <c r="K41" s="63">
        <f>RANK(H41,'Zadani_bezcu HZ + P'!$H$1:H$846,1)</f>
        <v>64</v>
      </c>
      <c r="L41" s="69"/>
      <c r="M41" s="62">
        <f>ROW(N36)</f>
        <v>36</v>
      </c>
    </row>
    <row r="42" spans="1:13" s="9" customFormat="1" ht="12.75">
      <c r="A42" s="62">
        <f>ROW(C33)</f>
        <v>33</v>
      </c>
      <c r="B42" s="63">
        <v>75</v>
      </c>
      <c r="C42" s="64" t="s">
        <v>243</v>
      </c>
      <c r="D42" s="65" t="s">
        <v>86</v>
      </c>
      <c r="E42" s="65" t="s">
        <v>17</v>
      </c>
      <c r="F42" s="66">
        <v>1974</v>
      </c>
      <c r="G42" s="67" t="str">
        <f>VLOOKUP(F42,'RN HZM'!$A$1:$B$122,2,0)</f>
        <v>MA</v>
      </c>
      <c r="H42" s="68">
        <f>VLOOKUP(B42,Stopky!$B$4:$C$1039,2,0)</f>
        <v>0.036284722222222225</v>
      </c>
      <c r="I42" s="68"/>
      <c r="J42" s="68"/>
      <c r="K42" s="63">
        <f>RANK(H42,'Zadani_bezcu HZ + P'!$H$1:H$919,1)</f>
        <v>66</v>
      </c>
      <c r="L42" s="69"/>
      <c r="M42" s="62">
        <f>ROW(N37)</f>
        <v>37</v>
      </c>
    </row>
    <row r="43" spans="1:13" s="9" customFormat="1" ht="12.75">
      <c r="A43" s="62">
        <f>ROW(C34)</f>
        <v>34</v>
      </c>
      <c r="B43" s="63">
        <v>53</v>
      </c>
      <c r="C43" s="64" t="s">
        <v>87</v>
      </c>
      <c r="D43" s="65" t="s">
        <v>44</v>
      </c>
      <c r="E43" s="65" t="s">
        <v>88</v>
      </c>
      <c r="F43" s="66">
        <v>1973</v>
      </c>
      <c r="G43" s="67" t="str">
        <f>VLOOKUP(F43,'RN HZM'!$A$1:$B$122,2,0)</f>
        <v>MA</v>
      </c>
      <c r="H43" s="68">
        <f>VLOOKUP(B43,Stopky!$B$4:$C$1039,2,0)</f>
        <v>0.03643518518518519</v>
      </c>
      <c r="I43" s="68"/>
      <c r="J43" s="68"/>
      <c r="K43" s="63">
        <f>RANK(H43,'Zadani_bezcu HZ + P'!$H$1:H$919,1)</f>
        <v>68</v>
      </c>
      <c r="L43" s="69"/>
      <c r="M43" s="62">
        <f>ROW(N38)</f>
        <v>38</v>
      </c>
    </row>
    <row r="44" spans="1:13" s="9" customFormat="1" ht="12.75">
      <c r="A44" s="62">
        <f>ROW(C35)</f>
        <v>35</v>
      </c>
      <c r="B44" s="63">
        <v>102</v>
      </c>
      <c r="C44" s="64" t="s">
        <v>89</v>
      </c>
      <c r="D44" s="65" t="s">
        <v>90</v>
      </c>
      <c r="E44" s="65" t="s">
        <v>17</v>
      </c>
      <c r="F44" s="66">
        <v>1990</v>
      </c>
      <c r="G44" s="67" t="str">
        <f>VLOOKUP(F44,'RN HZM'!$A$1:$B$122,2,0)</f>
        <v>MA</v>
      </c>
      <c r="H44" s="68">
        <f>VLOOKUP(B44,Stopky!$B$4:$C$1039,2,0)</f>
        <v>0.03652777777777778</v>
      </c>
      <c r="I44" s="68"/>
      <c r="J44" s="68"/>
      <c r="K44" s="63">
        <f>RANK(H44,'Zadani_bezcu HZ + P'!$H$1:H$919,1)</f>
        <v>69</v>
      </c>
      <c r="L44" s="69"/>
      <c r="M44" s="62">
        <f>ROW(N39)</f>
        <v>39</v>
      </c>
    </row>
    <row r="45" spans="1:13" s="9" customFormat="1" ht="12.75">
      <c r="A45" s="62">
        <f>ROW(C36)</f>
        <v>36</v>
      </c>
      <c r="B45" s="63">
        <v>58</v>
      </c>
      <c r="C45" s="64" t="s">
        <v>91</v>
      </c>
      <c r="D45" s="65" t="s">
        <v>92</v>
      </c>
      <c r="E45" s="65" t="s">
        <v>93</v>
      </c>
      <c r="F45" s="66">
        <v>1991</v>
      </c>
      <c r="G45" s="67" t="str">
        <f>VLOOKUP(F45,'RN HZM'!$A$1:$B$122,2,0)</f>
        <v>MA</v>
      </c>
      <c r="H45" s="68">
        <f>VLOOKUP(B45,Stopky!$B$4:$C$1039,2,0)</f>
        <v>0.036689814814814814</v>
      </c>
      <c r="I45" s="68"/>
      <c r="J45" s="68"/>
      <c r="K45" s="63">
        <f>RANK(H45,'Zadani_bezcu HZ + P'!$H$1:H$919,1)</f>
        <v>72</v>
      </c>
      <c r="L45" s="69"/>
      <c r="M45" s="62">
        <f>ROW(N40)</f>
        <v>40</v>
      </c>
    </row>
    <row r="46" spans="1:13" s="9" customFormat="1" ht="12.75">
      <c r="A46" s="62">
        <f>ROW(C37)</f>
        <v>37</v>
      </c>
      <c r="B46" s="63">
        <v>57</v>
      </c>
      <c r="C46" s="64" t="s">
        <v>94</v>
      </c>
      <c r="D46" s="65" t="s">
        <v>95</v>
      </c>
      <c r="E46" s="65" t="s">
        <v>96</v>
      </c>
      <c r="F46" s="66">
        <v>1975</v>
      </c>
      <c r="G46" s="67" t="str">
        <f>VLOOKUP(F46,'RN HZM'!$A$1:$B$122,2,0)</f>
        <v>MA</v>
      </c>
      <c r="H46" s="68">
        <f>VLOOKUP(B46,Stopky!$B$4:$C$1039,2,0)</f>
        <v>0.037141203703703704</v>
      </c>
      <c r="I46" s="68"/>
      <c r="J46" s="68"/>
      <c r="K46" s="63">
        <f>RANK(H46,'Zadani_bezcu HZ + P'!$H$1:H$919,1)</f>
        <v>77</v>
      </c>
      <c r="L46" s="69"/>
      <c r="M46" s="62">
        <f>ROW(N41)</f>
        <v>41</v>
      </c>
    </row>
    <row r="47" spans="1:13" ht="12.75">
      <c r="A47" s="62">
        <f>ROW(C38)</f>
        <v>38</v>
      </c>
      <c r="B47" s="63">
        <v>66</v>
      </c>
      <c r="C47" s="64" t="s">
        <v>97</v>
      </c>
      <c r="D47" s="65" t="s">
        <v>50</v>
      </c>
      <c r="E47" s="65"/>
      <c r="F47" s="66">
        <v>1979</v>
      </c>
      <c r="G47" s="67" t="str">
        <f>VLOOKUP(F47,'RN HZM'!$A$1:$B$122,2,0)</f>
        <v>MA</v>
      </c>
      <c r="H47" s="68">
        <f>VLOOKUP(B47,Stopky!$B$4:$C$1039,2,0)</f>
        <v>0.03815972222222222</v>
      </c>
      <c r="I47" s="68"/>
      <c r="J47" s="68"/>
      <c r="K47" s="63">
        <f>RANK(H47,'Zadani_bezcu HZ + P'!$H$1:H$846,1)</f>
        <v>83</v>
      </c>
      <c r="L47" s="69"/>
      <c r="M47" s="62">
        <f>ROW(N42)</f>
        <v>42</v>
      </c>
    </row>
    <row r="48" spans="1:13" s="9" customFormat="1" ht="12.75">
      <c r="A48" s="62">
        <f>ROW(C39)</f>
        <v>39</v>
      </c>
      <c r="B48" s="63">
        <v>88</v>
      </c>
      <c r="C48" s="64" t="s">
        <v>98</v>
      </c>
      <c r="D48" s="65" t="s">
        <v>41</v>
      </c>
      <c r="E48" s="65" t="s">
        <v>99</v>
      </c>
      <c r="F48" s="66">
        <v>1987</v>
      </c>
      <c r="G48" s="67" t="str">
        <f>VLOOKUP(F48,'RN HZM'!$A$1:$B$122,2,0)</f>
        <v>MA</v>
      </c>
      <c r="H48" s="68">
        <f>VLOOKUP(B48,Stopky!$B$4:$C$1039,2,0)</f>
        <v>0.03831018518518518</v>
      </c>
      <c r="I48" s="68"/>
      <c r="J48" s="68"/>
      <c r="K48" s="63">
        <f>RANK(H48,'Zadani_bezcu HZ + P'!$H$1:H$919,1)</f>
        <v>85</v>
      </c>
      <c r="L48" s="69"/>
      <c r="M48" s="62">
        <f>ROW(N43)</f>
        <v>43</v>
      </c>
    </row>
    <row r="49" spans="1:13" s="9" customFormat="1" ht="12.75">
      <c r="A49" s="62">
        <f>ROW(C40)</f>
        <v>40</v>
      </c>
      <c r="B49" s="63">
        <v>47</v>
      </c>
      <c r="C49" s="64" t="s">
        <v>100</v>
      </c>
      <c r="D49" s="65" t="s">
        <v>101</v>
      </c>
      <c r="E49" s="65" t="s">
        <v>102</v>
      </c>
      <c r="F49" s="66">
        <v>1974</v>
      </c>
      <c r="G49" s="67" t="str">
        <f>VLOOKUP(F49,'RN HZM'!$A$1:$B$122,2,0)</f>
        <v>MA</v>
      </c>
      <c r="H49" s="68">
        <f>VLOOKUP(B49,Stopky!$B$4:$C$1039,2,0)</f>
        <v>0.038530092592592595</v>
      </c>
      <c r="I49" s="68"/>
      <c r="J49" s="68"/>
      <c r="K49" s="63">
        <f>RANK(H49,'Zadani_bezcu HZ + P'!$H$1:H$919,1)</f>
        <v>87</v>
      </c>
      <c r="L49" s="69"/>
      <c r="M49" s="62">
        <f>ROW(N44)</f>
        <v>44</v>
      </c>
    </row>
    <row r="50" spans="1:13" ht="12.75">
      <c r="A50" s="62">
        <f>ROW(C41)</f>
        <v>41</v>
      </c>
      <c r="B50" s="63">
        <v>11</v>
      </c>
      <c r="C50" s="64" t="s">
        <v>103</v>
      </c>
      <c r="D50" s="65" t="s">
        <v>19</v>
      </c>
      <c r="E50" s="65" t="s">
        <v>72</v>
      </c>
      <c r="F50" s="66">
        <v>1986</v>
      </c>
      <c r="G50" s="67" t="str">
        <f>VLOOKUP(F50,'RN HZM'!$A$1:$B$122,2,0)</f>
        <v>MA</v>
      </c>
      <c r="H50" s="68">
        <f>VLOOKUP(B50,Stopky!$B$4:$C$1039,2,0)</f>
        <v>0.03891203703703704</v>
      </c>
      <c r="I50" s="68"/>
      <c r="J50" s="68"/>
      <c r="K50" s="63">
        <f>RANK(H50,'Zadani_bezcu HZ + P'!$H$1:H$919,1)</f>
        <v>92</v>
      </c>
      <c r="L50" s="69"/>
      <c r="M50" s="62">
        <f>ROW(N45)</f>
        <v>45</v>
      </c>
    </row>
    <row r="51" spans="1:13" ht="12.75">
      <c r="A51" s="62">
        <f>ROW(C42)</f>
        <v>42</v>
      </c>
      <c r="B51" s="63">
        <v>94</v>
      </c>
      <c r="C51" s="64" t="s">
        <v>104</v>
      </c>
      <c r="D51" s="65" t="s">
        <v>16</v>
      </c>
      <c r="E51" s="65" t="s">
        <v>17</v>
      </c>
      <c r="F51" s="66">
        <v>1983</v>
      </c>
      <c r="G51" s="67" t="str">
        <f>VLOOKUP(F51,'RN HZM'!$A$1:$B$122,2,0)</f>
        <v>MA</v>
      </c>
      <c r="H51" s="68">
        <f>VLOOKUP(B51,Stopky!$B$4:$C$1039,2,0)</f>
        <v>0.03954861111111111</v>
      </c>
      <c r="I51" s="68"/>
      <c r="J51" s="68"/>
      <c r="K51" s="63">
        <f>RANK(H51,'Zadani_bezcu HZ + P'!$H$1:H$836,1)</f>
        <v>95</v>
      </c>
      <c r="L51" s="69"/>
      <c r="M51" s="62">
        <f>ROW(N46)</f>
        <v>46</v>
      </c>
    </row>
    <row r="52" spans="1:13" s="9" customFormat="1" ht="12.75">
      <c r="A52" s="62">
        <f>ROW(C43)</f>
        <v>43</v>
      </c>
      <c r="B52" s="63">
        <v>24</v>
      </c>
      <c r="C52" s="64" t="s">
        <v>105</v>
      </c>
      <c r="D52" s="65" t="s">
        <v>106</v>
      </c>
      <c r="E52" s="65" t="s">
        <v>17</v>
      </c>
      <c r="F52" s="66">
        <v>1976</v>
      </c>
      <c r="G52" s="67" t="str">
        <f>VLOOKUP(F52,'RN HZM'!$A$1:$B$122,2,0)</f>
        <v>MA</v>
      </c>
      <c r="H52" s="68">
        <f>VLOOKUP(B52,Stopky!$B$4:$C$1039,2,0)</f>
        <v>0.04075231481481482</v>
      </c>
      <c r="I52" s="68"/>
      <c r="J52" s="68"/>
      <c r="K52" s="63">
        <f>RANK(H52,'Zadani_bezcu HZ + P'!$H$1:H$919,1)</f>
        <v>99</v>
      </c>
      <c r="L52" s="69"/>
      <c r="M52" s="62">
        <f>ROW(N47)</f>
        <v>47</v>
      </c>
    </row>
    <row r="53" spans="1:13" ht="12.75">
      <c r="A53" s="62">
        <f>ROW(C44)</f>
        <v>44</v>
      </c>
      <c r="B53" s="63">
        <v>93</v>
      </c>
      <c r="C53" s="64" t="s">
        <v>107</v>
      </c>
      <c r="D53" s="65" t="s">
        <v>108</v>
      </c>
      <c r="E53" s="65" t="s">
        <v>17</v>
      </c>
      <c r="F53" s="66">
        <v>1974</v>
      </c>
      <c r="G53" s="67" t="str">
        <f>VLOOKUP(F53,'RN HZM'!$A$1:$B$122,2,0)</f>
        <v>MA</v>
      </c>
      <c r="H53" s="68">
        <f>VLOOKUP(B53,Stopky!$B$4:$C$1039,2,0)</f>
        <v>0.04128472222222222</v>
      </c>
      <c r="I53" s="68"/>
      <c r="J53" s="68"/>
      <c r="K53" s="63">
        <f>RANK(H53,'Zadani_bezcu HZ + P'!$H$1:H$846,1)</f>
        <v>102</v>
      </c>
      <c r="L53" s="69"/>
      <c r="M53" s="62">
        <f>ROW(N48)</f>
        <v>48</v>
      </c>
    </row>
    <row r="54" spans="1:13" s="9" customFormat="1" ht="12.75">
      <c r="A54" s="62">
        <f>ROW(C45)</f>
        <v>45</v>
      </c>
      <c r="B54" s="63">
        <v>10</v>
      </c>
      <c r="C54" s="64" t="s">
        <v>109</v>
      </c>
      <c r="D54" s="65" t="s">
        <v>110</v>
      </c>
      <c r="E54" s="65" t="s">
        <v>111</v>
      </c>
      <c r="F54" s="66">
        <v>1987</v>
      </c>
      <c r="G54" s="67" t="str">
        <f>VLOOKUP(F54,'RN HZM'!$A$1:$B$122,2,0)</f>
        <v>MA</v>
      </c>
      <c r="H54" s="68">
        <f>VLOOKUP(B54,Stopky!$B$4:$C$1039,2,0)</f>
        <v>0.041527777777777775</v>
      </c>
      <c r="I54" s="68"/>
      <c r="J54" s="68"/>
      <c r="K54" s="63">
        <f>RANK(H54,'Zadani_bezcu HZ + P'!$H$1:H$909,1)</f>
        <v>103</v>
      </c>
      <c r="L54" s="69"/>
      <c r="M54" s="62">
        <f>ROW(N49)</f>
        <v>49</v>
      </c>
    </row>
    <row r="55" spans="1:13" s="9" customFormat="1" ht="12.75">
      <c r="A55" s="62">
        <f>ROW(C46)</f>
        <v>46</v>
      </c>
      <c r="B55" s="63">
        <v>113</v>
      </c>
      <c r="C55" s="64" t="s">
        <v>112</v>
      </c>
      <c r="D55" s="65" t="s">
        <v>113</v>
      </c>
      <c r="E55" s="65" t="s">
        <v>114</v>
      </c>
      <c r="F55" s="66">
        <v>1990</v>
      </c>
      <c r="G55" s="67" t="str">
        <f>VLOOKUP(F55,'RN HZM'!$A$1:$B$122,2,0)</f>
        <v>MA</v>
      </c>
      <c r="H55" s="68">
        <f>VLOOKUP(B55,Stopky!$B$4:$C$1039,2,0)</f>
        <v>0.04262731481481481</v>
      </c>
      <c r="I55" s="68"/>
      <c r="J55" s="68"/>
      <c r="K55" s="63">
        <f>RANK(H55,'Zadani_bezcu HZ + P'!$H$1:H$846,1)</f>
        <v>104</v>
      </c>
      <c r="L55" s="69"/>
      <c r="M55" s="62">
        <f>ROW(N50)</f>
        <v>50</v>
      </c>
    </row>
    <row r="56" spans="1:13" s="9" customFormat="1" ht="12.75">
      <c r="A56" s="62">
        <f>ROW(C47)</f>
        <v>47</v>
      </c>
      <c r="B56" s="63">
        <v>110</v>
      </c>
      <c r="C56" s="64" t="s">
        <v>115</v>
      </c>
      <c r="D56" s="65" t="s">
        <v>69</v>
      </c>
      <c r="E56" s="65" t="s">
        <v>17</v>
      </c>
      <c r="F56" s="66">
        <v>1979</v>
      </c>
      <c r="G56" s="67" t="str">
        <f>VLOOKUP(F56,'RN HZM'!$A$1:$B$122,2,0)</f>
        <v>MA</v>
      </c>
      <c r="H56" s="68">
        <f>VLOOKUP(B56,Stopky!$B$4:$C$1039,2,0)</f>
        <v>0.04269675925925926</v>
      </c>
      <c r="I56" s="68"/>
      <c r="J56" s="68"/>
      <c r="K56" s="63">
        <f>RANK(H56,'Zadani_bezcu HZ + P'!$H$1:H$919,1)</f>
        <v>105</v>
      </c>
      <c r="L56" s="69"/>
      <c r="M56" s="62">
        <f>ROW(N51)</f>
        <v>51</v>
      </c>
    </row>
    <row r="57" spans="1:13" ht="12.75">
      <c r="A57" s="62">
        <f>ROW(C48)</f>
        <v>48</v>
      </c>
      <c r="B57" s="63">
        <v>31</v>
      </c>
      <c r="C57" s="64" t="s">
        <v>116</v>
      </c>
      <c r="D57" s="65" t="s">
        <v>117</v>
      </c>
      <c r="E57" s="65" t="s">
        <v>118</v>
      </c>
      <c r="F57" s="66">
        <v>1980</v>
      </c>
      <c r="G57" s="67" t="str">
        <f>VLOOKUP(F57,'RN HZM'!$A$1:$B$122,2,0)</f>
        <v>MA</v>
      </c>
      <c r="H57" s="68">
        <f>VLOOKUP(B57,Stopky!$B$4:$C$1039,2,0)</f>
        <v>0.04325231481481481</v>
      </c>
      <c r="I57" s="68"/>
      <c r="J57" s="68"/>
      <c r="K57" s="63">
        <f>RANK(H57,'Zadani_bezcu HZ + P'!$H$1:H$919,1)</f>
        <v>106</v>
      </c>
      <c r="L57" s="69"/>
      <c r="M57" s="62">
        <f>ROW(N52)</f>
        <v>52</v>
      </c>
    </row>
    <row r="58" spans="1:13" s="9" customFormat="1" ht="12.75">
      <c r="A58" s="62">
        <f>ROW(C49)</f>
        <v>49</v>
      </c>
      <c r="B58" s="63">
        <v>99</v>
      </c>
      <c r="C58" s="64" t="s">
        <v>119</v>
      </c>
      <c r="D58" s="65" t="s">
        <v>120</v>
      </c>
      <c r="E58" s="65" t="s">
        <v>121</v>
      </c>
      <c r="F58" s="66">
        <v>1986</v>
      </c>
      <c r="G58" s="67" t="str">
        <f>VLOOKUP(F58,'RN HZM'!$A$1:$B$122,2,0)</f>
        <v>MA</v>
      </c>
      <c r="H58" s="68">
        <f>VLOOKUP(B58,Stopky!$B$4:$C$1039,2,0)</f>
        <v>0.04342592592592592</v>
      </c>
      <c r="I58" s="68"/>
      <c r="J58" s="68"/>
      <c r="K58" s="63">
        <f>RANK(H58,'Zadani_bezcu HZ + P'!$H$1:H$919,1)</f>
        <v>107</v>
      </c>
      <c r="L58" s="69"/>
      <c r="M58" s="62">
        <f>ROW(N53)</f>
        <v>53</v>
      </c>
    </row>
    <row r="59" spans="1:13" s="9" customFormat="1" ht="12.75">
      <c r="A59" s="21">
        <f>ROW(C1)</f>
        <v>1</v>
      </c>
      <c r="B59" s="22">
        <v>77</v>
      </c>
      <c r="C59" s="23" t="s">
        <v>122</v>
      </c>
      <c r="D59" s="24" t="s">
        <v>52</v>
      </c>
      <c r="E59" s="24" t="s">
        <v>123</v>
      </c>
      <c r="F59" s="25">
        <v>1972</v>
      </c>
      <c r="G59" s="29" t="str">
        <f>VLOOKUP(F59,'RN HZM'!$A$1:$B$122,2,0)</f>
        <v>MB</v>
      </c>
      <c r="H59" s="60">
        <f>VLOOKUP(B59,Stopky!$B$4:$C$1039,2,0)</f>
        <v>0.02741898148148148</v>
      </c>
      <c r="I59" s="60"/>
      <c r="J59" s="60"/>
      <c r="K59" s="22">
        <f>RANK(H59,'Zadani_bezcu HZ + P'!$H$1:H$919,1)</f>
        <v>5</v>
      </c>
      <c r="L59" s="61"/>
      <c r="M59" s="59">
        <f>ROW(N54)</f>
        <v>54</v>
      </c>
    </row>
    <row r="60" spans="1:13" s="9" customFormat="1" ht="12.75">
      <c r="A60" s="21">
        <f>ROW(C2)</f>
        <v>2</v>
      </c>
      <c r="B60" s="22">
        <v>36</v>
      </c>
      <c r="C60" s="23" t="s">
        <v>124</v>
      </c>
      <c r="D60" s="24" t="s">
        <v>125</v>
      </c>
      <c r="E60" s="24" t="s">
        <v>126</v>
      </c>
      <c r="F60" s="31">
        <v>1971</v>
      </c>
      <c r="G60" s="29" t="str">
        <f>VLOOKUP(F60,'RN HZM'!$A$1:$B$122,2,0)</f>
        <v>MB</v>
      </c>
      <c r="H60" s="60">
        <f>VLOOKUP(B60,Stopky!$B$4:$C$1039,2,0)</f>
        <v>0.02746527777777778</v>
      </c>
      <c r="I60" s="60"/>
      <c r="J60" s="60"/>
      <c r="K60" s="22">
        <f>RANK(H60,'Zadani_bezcu HZ + P'!$H$1:H$909,1)</f>
        <v>6</v>
      </c>
      <c r="L60" s="61"/>
      <c r="M60" s="59">
        <f>ROW(N55)</f>
        <v>55</v>
      </c>
    </row>
    <row r="61" spans="1:13" s="9" customFormat="1" ht="12.75">
      <c r="A61" s="21">
        <f>ROW(C3)</f>
        <v>3</v>
      </c>
      <c r="B61" s="22">
        <v>104</v>
      </c>
      <c r="C61" s="23" t="s">
        <v>22</v>
      </c>
      <c r="D61" s="24" t="s">
        <v>41</v>
      </c>
      <c r="E61" s="24" t="s">
        <v>17</v>
      </c>
      <c r="F61" s="25">
        <v>1971</v>
      </c>
      <c r="G61" s="29" t="str">
        <f>VLOOKUP(F61,'RN HZM'!$A$1:$B$122,2,0)</f>
        <v>MB</v>
      </c>
      <c r="H61" s="60">
        <f>VLOOKUP(B61,Stopky!$B$4:$C$1039,2,0)</f>
        <v>0.030462962962962963</v>
      </c>
      <c r="I61" s="60"/>
      <c r="J61" s="60"/>
      <c r="K61" s="22">
        <f>RANK(H61,'Zadani_bezcu HZ + P'!$H$1:H$919,1)</f>
        <v>22</v>
      </c>
      <c r="L61" s="61"/>
      <c r="M61" s="59">
        <f>ROW(N56)</f>
        <v>56</v>
      </c>
    </row>
    <row r="62" spans="1:13" ht="12.75">
      <c r="A62" s="21">
        <f>ROW(C4)</f>
        <v>4</v>
      </c>
      <c r="B62" s="32">
        <v>19</v>
      </c>
      <c r="C62" s="33" t="s">
        <v>127</v>
      </c>
      <c r="D62" s="34" t="s">
        <v>128</v>
      </c>
      <c r="E62" s="34" t="s">
        <v>129</v>
      </c>
      <c r="F62" s="35">
        <v>1972</v>
      </c>
      <c r="G62" s="26" t="str">
        <f>VLOOKUP(F62,'RN HZM'!$A$1:$B$122,2,0)</f>
        <v>MB</v>
      </c>
      <c r="H62" s="30">
        <f>VLOOKUP(B62,Stopky!$B$4:$C$1039,2,0)</f>
        <v>0.03087962962962963</v>
      </c>
      <c r="I62" s="30"/>
      <c r="J62" s="30"/>
      <c r="K62" s="32">
        <f>RANK(H62,'Zadani_bezcu HZ + P'!$H$1:H$909,1)</f>
        <v>25</v>
      </c>
      <c r="L62" s="58"/>
      <c r="M62" s="59">
        <f>ROW(N57)</f>
        <v>57</v>
      </c>
    </row>
    <row r="63" spans="1:13" s="9" customFormat="1" ht="12.75">
      <c r="A63" s="21">
        <f>ROW(C5)</f>
        <v>5</v>
      </c>
      <c r="B63" s="22">
        <v>92</v>
      </c>
      <c r="C63" s="23" t="s">
        <v>130</v>
      </c>
      <c r="D63" s="24" t="s">
        <v>52</v>
      </c>
      <c r="E63" s="24" t="s">
        <v>17</v>
      </c>
      <c r="F63" s="25">
        <v>1971</v>
      </c>
      <c r="G63" s="29" t="str">
        <f>VLOOKUP(F63,'RN HZM'!$A$1:$B$122,2,0)</f>
        <v>MB</v>
      </c>
      <c r="H63" s="60">
        <f>VLOOKUP(B63,Stopky!$B$4:$C$1039,2,0)</f>
        <v>0.031261574074074074</v>
      </c>
      <c r="I63" s="60"/>
      <c r="J63" s="60"/>
      <c r="K63" s="22">
        <f>RANK(H63,'Zadani_bezcu HZ + P'!$H$1:H$919,1)</f>
        <v>26</v>
      </c>
      <c r="L63" s="61"/>
      <c r="M63" s="59">
        <f>ROW(N58)</f>
        <v>58</v>
      </c>
    </row>
    <row r="64" spans="1:13" s="9" customFormat="1" ht="12.75">
      <c r="A64" s="21">
        <f>ROW(C6)</f>
        <v>6</v>
      </c>
      <c r="B64" s="22">
        <v>74</v>
      </c>
      <c r="C64" s="23" t="s">
        <v>131</v>
      </c>
      <c r="D64" s="24" t="s">
        <v>132</v>
      </c>
      <c r="E64" s="24" t="s">
        <v>133</v>
      </c>
      <c r="F64" s="25">
        <v>1964</v>
      </c>
      <c r="G64" s="29" t="str">
        <f>VLOOKUP(F64,'RN HZM'!$A$1:$B$122,2,0)</f>
        <v>MB</v>
      </c>
      <c r="H64" s="60">
        <f>VLOOKUP(B64,Stopky!$B$4:$C$1039,2,0)</f>
        <v>0.03179398148148148</v>
      </c>
      <c r="I64" s="60"/>
      <c r="J64" s="60"/>
      <c r="K64" s="22">
        <f>RANK(H64,'Zadani_bezcu HZ + P'!$H$1:H$919,1)</f>
        <v>32</v>
      </c>
      <c r="L64" s="61"/>
      <c r="M64" s="59">
        <f>ROW(N59)</f>
        <v>59</v>
      </c>
    </row>
    <row r="65" spans="1:13" s="9" customFormat="1" ht="12.75">
      <c r="A65" s="21">
        <f>ROW(C7)</f>
        <v>7</v>
      </c>
      <c r="B65" s="22">
        <v>28</v>
      </c>
      <c r="C65" s="23" t="s">
        <v>134</v>
      </c>
      <c r="D65" s="24" t="s">
        <v>135</v>
      </c>
      <c r="E65" s="24" t="s">
        <v>136</v>
      </c>
      <c r="F65" s="25">
        <v>1969</v>
      </c>
      <c r="G65" s="29" t="str">
        <f>VLOOKUP(F65,'RN HZM'!$A$1:$B$122,2,0)</f>
        <v>MB</v>
      </c>
      <c r="H65" s="60">
        <f>VLOOKUP(B65,Stopky!$B$4:$C$1039,2,0)</f>
        <v>0.03193287037037037</v>
      </c>
      <c r="I65" s="60"/>
      <c r="J65" s="60"/>
      <c r="K65" s="22">
        <f>RANK(H65,'Zadani_bezcu HZ + P'!$H$1:H$836,1)</f>
        <v>35</v>
      </c>
      <c r="L65" s="61"/>
      <c r="M65" s="59">
        <f>ROW(N60)</f>
        <v>60</v>
      </c>
    </row>
    <row r="66" spans="1:13" ht="12.75">
      <c r="A66" s="21">
        <f>ROW(C8)</f>
        <v>8</v>
      </c>
      <c r="B66" s="32">
        <v>20</v>
      </c>
      <c r="C66" s="33" t="s">
        <v>137</v>
      </c>
      <c r="D66" s="34" t="s">
        <v>138</v>
      </c>
      <c r="E66" s="34" t="s">
        <v>78</v>
      </c>
      <c r="F66" s="35">
        <v>1971</v>
      </c>
      <c r="G66" s="26" t="str">
        <f>VLOOKUP(F66,'RN HZM'!$A$1:$B$122,2,0)</f>
        <v>MB</v>
      </c>
      <c r="H66" s="30">
        <f>VLOOKUP(B66,Stopky!$B$4:$C$1039,2,0)</f>
        <v>0.032337962962962964</v>
      </c>
      <c r="I66" s="30"/>
      <c r="J66" s="30"/>
      <c r="K66" s="32">
        <f>RANK(H66,'Zadani_bezcu HZ + P'!$H$1:H$919,1)</f>
        <v>37</v>
      </c>
      <c r="L66" s="58"/>
      <c r="M66" s="59">
        <f>ROW(N61)</f>
        <v>61</v>
      </c>
    </row>
    <row r="67" spans="1:13" s="9" customFormat="1" ht="12.75">
      <c r="A67" s="21">
        <f>ROW(C9)</f>
        <v>9</v>
      </c>
      <c r="B67" s="22">
        <v>48</v>
      </c>
      <c r="C67" s="23" t="s">
        <v>139</v>
      </c>
      <c r="D67" s="24" t="s">
        <v>27</v>
      </c>
      <c r="E67" s="24" t="s">
        <v>140</v>
      </c>
      <c r="F67" s="25">
        <v>1968</v>
      </c>
      <c r="G67" s="29" t="str">
        <f>VLOOKUP(F67,'RN HZM'!$A$1:$B$122,2,0)</f>
        <v>MB</v>
      </c>
      <c r="H67" s="60">
        <f>VLOOKUP(B67,Stopky!$B$4:$C$1039,2,0)</f>
        <v>0.032372685185185185</v>
      </c>
      <c r="I67" s="60"/>
      <c r="J67" s="60"/>
      <c r="K67" s="22">
        <f>RANK(H67,'Zadani_bezcu HZ + P'!$H$1:H$909,1)</f>
        <v>38</v>
      </c>
      <c r="L67" s="61"/>
      <c r="M67" s="59">
        <f>ROW(N62)</f>
        <v>62</v>
      </c>
    </row>
    <row r="68" spans="1:13" s="9" customFormat="1" ht="12.75">
      <c r="A68" s="21">
        <f>ROW(C10)</f>
        <v>10</v>
      </c>
      <c r="B68" s="22">
        <v>69</v>
      </c>
      <c r="C68" s="23" t="s">
        <v>141</v>
      </c>
      <c r="D68" s="24" t="s">
        <v>142</v>
      </c>
      <c r="E68" s="24" t="s">
        <v>143</v>
      </c>
      <c r="F68" s="25">
        <v>1966</v>
      </c>
      <c r="G68" s="29" t="str">
        <f>VLOOKUP(F68,'RN HZM'!$A$1:$B$122,2,0)</f>
        <v>MB</v>
      </c>
      <c r="H68" s="60">
        <f>VLOOKUP(B68,Stopky!$B$4:$C$1039,2,0)</f>
        <v>0.033622685185185186</v>
      </c>
      <c r="I68" s="60"/>
      <c r="J68" s="60"/>
      <c r="K68" s="22">
        <f>RANK(H68,'Zadani_bezcu HZ + P'!$H$1:H$919,1)</f>
        <v>45</v>
      </c>
      <c r="L68" s="61"/>
      <c r="M68" s="59">
        <f>ROW(N63)</f>
        <v>63</v>
      </c>
    </row>
    <row r="69" spans="1:13" ht="12.75">
      <c r="A69" s="21">
        <f>ROW(C11)</f>
        <v>11</v>
      </c>
      <c r="B69" s="32">
        <v>38</v>
      </c>
      <c r="C69" s="33" t="s">
        <v>144</v>
      </c>
      <c r="D69" s="34" t="s">
        <v>117</v>
      </c>
      <c r="E69" s="34" t="s">
        <v>145</v>
      </c>
      <c r="F69" s="35">
        <v>1969</v>
      </c>
      <c r="G69" s="26" t="str">
        <f>VLOOKUP(F69,'RN HZM'!$A$1:$B$122,2,0)</f>
        <v>MB</v>
      </c>
      <c r="H69" s="30">
        <f>VLOOKUP(B69,Stopky!$B$4:$C$1039,2,0)</f>
        <v>0.03428240740740741</v>
      </c>
      <c r="I69" s="30"/>
      <c r="J69" s="30"/>
      <c r="K69" s="32">
        <f>RANK(H69,'Zadani_bezcu HZ + P'!$H$1:H$846,1)</f>
        <v>47</v>
      </c>
      <c r="L69" s="58"/>
      <c r="M69" s="59">
        <f>ROW(N64)</f>
        <v>64</v>
      </c>
    </row>
    <row r="70" spans="1:13" s="9" customFormat="1" ht="12.75">
      <c r="A70" s="21">
        <f>ROW(C12)</f>
        <v>12</v>
      </c>
      <c r="B70" s="22">
        <v>60</v>
      </c>
      <c r="C70" s="23" t="s">
        <v>146</v>
      </c>
      <c r="D70" s="24" t="s">
        <v>147</v>
      </c>
      <c r="E70" s="24" t="s">
        <v>148</v>
      </c>
      <c r="F70" s="25">
        <v>1968</v>
      </c>
      <c r="G70" s="29" t="str">
        <f>VLOOKUP(F70,'RN HZM'!$A$1:$B$122,2,0)</f>
        <v>MB</v>
      </c>
      <c r="H70" s="60">
        <f>VLOOKUP(B70,Stopky!$B$4:$C$1039,2,0)</f>
        <v>0.034513888888888886</v>
      </c>
      <c r="I70" s="60"/>
      <c r="J70" s="60"/>
      <c r="K70" s="22">
        <f>RANK(H70,'Zadani_bezcu HZ + P'!$H$1:H$836,1)</f>
        <v>50</v>
      </c>
      <c r="L70" s="61"/>
      <c r="M70" s="59">
        <f>ROW(N65)</f>
        <v>65</v>
      </c>
    </row>
    <row r="71" spans="1:13" s="9" customFormat="1" ht="12.75">
      <c r="A71" s="21">
        <f>ROW(C13)</f>
        <v>13</v>
      </c>
      <c r="B71" s="22">
        <v>54</v>
      </c>
      <c r="C71" s="23" t="s">
        <v>149</v>
      </c>
      <c r="D71" s="24" t="s">
        <v>24</v>
      </c>
      <c r="E71" s="24" t="s">
        <v>150</v>
      </c>
      <c r="F71" s="31">
        <v>1966</v>
      </c>
      <c r="G71" s="29" t="str">
        <f>VLOOKUP(F71,'RN HZM'!$A$1:$B$122,2,0)</f>
        <v>MB</v>
      </c>
      <c r="H71" s="60">
        <f>VLOOKUP(B71,Stopky!$B$4:$C$1039,2,0)</f>
        <v>0.03453703703703704</v>
      </c>
      <c r="I71" s="60"/>
      <c r="J71" s="60"/>
      <c r="K71" s="22">
        <f>RANK(H71,'Zadani_bezcu HZ + P'!$H$1:H$919,1)</f>
        <v>51</v>
      </c>
      <c r="L71" s="61"/>
      <c r="M71" s="59">
        <f>ROW(N66)</f>
        <v>66</v>
      </c>
    </row>
    <row r="72" spans="1:13" s="9" customFormat="1" ht="12.75">
      <c r="A72" s="21">
        <f>ROW(C14)</f>
        <v>14</v>
      </c>
      <c r="B72" s="22">
        <v>84</v>
      </c>
      <c r="C72" s="23" t="s">
        <v>151</v>
      </c>
      <c r="D72" s="24" t="s">
        <v>152</v>
      </c>
      <c r="E72" s="24" t="s">
        <v>153</v>
      </c>
      <c r="F72" s="25">
        <v>1969</v>
      </c>
      <c r="G72" s="29" t="str">
        <f>VLOOKUP(F72,'RN HZM'!$A$1:$B$122,2,0)</f>
        <v>MB</v>
      </c>
      <c r="H72" s="60">
        <f>VLOOKUP(B72,Stopky!$B$4:$C$1039,2,0)</f>
        <v>0.034826388888888886</v>
      </c>
      <c r="I72" s="60"/>
      <c r="J72" s="60"/>
      <c r="K72" s="22">
        <f>RANK(H72,'Zadani_bezcu HZ + P'!$H$1:H$919,1)</f>
        <v>54</v>
      </c>
      <c r="L72" s="61"/>
      <c r="M72" s="59">
        <f>ROW(N67)</f>
        <v>67</v>
      </c>
    </row>
    <row r="73" spans="1:13" s="9" customFormat="1" ht="12.75">
      <c r="A73" s="21">
        <f>ROW(C15)</f>
        <v>15</v>
      </c>
      <c r="B73" s="22">
        <v>90</v>
      </c>
      <c r="C73" s="23" t="s">
        <v>154</v>
      </c>
      <c r="D73" s="24" t="s">
        <v>155</v>
      </c>
      <c r="E73" s="24" t="s">
        <v>156</v>
      </c>
      <c r="F73" s="25">
        <v>1966</v>
      </c>
      <c r="G73" s="29" t="str">
        <f>VLOOKUP(F73,'RN HZM'!$A$1:$B$122,2,0)</f>
        <v>MB</v>
      </c>
      <c r="H73" s="60">
        <f>VLOOKUP(B73,Stopky!$B$4:$C$1039,2,0)</f>
        <v>0.034837962962962966</v>
      </c>
      <c r="I73" s="60"/>
      <c r="J73" s="60"/>
      <c r="K73" s="22">
        <f>RANK(H73,'Zadani_bezcu HZ + P'!$H$1:H$919,1)</f>
        <v>55</v>
      </c>
      <c r="L73" s="61"/>
      <c r="M73" s="59">
        <f>ROW(N68)</f>
        <v>68</v>
      </c>
    </row>
    <row r="74" spans="1:13" ht="12.75">
      <c r="A74" s="21">
        <f>ROW(C16)</f>
        <v>16</v>
      </c>
      <c r="B74" s="32">
        <v>95</v>
      </c>
      <c r="C74" s="33" t="s">
        <v>157</v>
      </c>
      <c r="D74" s="34" t="s">
        <v>158</v>
      </c>
      <c r="E74" s="34" t="s">
        <v>17</v>
      </c>
      <c r="F74" s="35">
        <v>1967</v>
      </c>
      <c r="G74" s="26" t="str">
        <f>VLOOKUP(F74,'RN HZM'!$A$1:$B$122,2,0)</f>
        <v>MB</v>
      </c>
      <c r="H74" s="30">
        <f>VLOOKUP(B74,Stopky!$B$4:$C$1039,2,0)</f>
        <v>0.035347222222222224</v>
      </c>
      <c r="I74" s="30"/>
      <c r="J74" s="30"/>
      <c r="K74" s="32">
        <f>RANK(H74,'Zadani_bezcu HZ + P'!$H$1:H$836,1)</f>
        <v>58</v>
      </c>
      <c r="L74" s="58"/>
      <c r="M74" s="59">
        <f>ROW(N69)</f>
        <v>69</v>
      </c>
    </row>
    <row r="75" spans="1:13" s="9" customFormat="1" ht="12.75">
      <c r="A75" s="21">
        <f>ROW(C17)</f>
        <v>17</v>
      </c>
      <c r="B75" s="22">
        <v>111</v>
      </c>
      <c r="C75" s="23" t="s">
        <v>159</v>
      </c>
      <c r="D75" s="24" t="s">
        <v>19</v>
      </c>
      <c r="E75" s="24" t="s">
        <v>160</v>
      </c>
      <c r="F75" s="25">
        <v>1963</v>
      </c>
      <c r="G75" s="29" t="str">
        <f>VLOOKUP(F75,'RN HZM'!$A$1:$B$122,2,0)</f>
        <v>MB</v>
      </c>
      <c r="H75" s="60">
        <f>VLOOKUP(B75,Stopky!$B$4:$C$1039,2,0)</f>
        <v>0.035486111111111114</v>
      </c>
      <c r="I75" s="60"/>
      <c r="J75" s="60"/>
      <c r="K75" s="22">
        <f>RANK(H75,'Zadani_bezcu HZ + P'!$H$1:H$919,1)</f>
        <v>61</v>
      </c>
      <c r="L75" s="61"/>
      <c r="M75" s="59">
        <f>ROW(N70)</f>
        <v>70</v>
      </c>
    </row>
    <row r="76" spans="1:13" ht="12.75">
      <c r="A76" s="21">
        <f>ROW(C18)</f>
        <v>18</v>
      </c>
      <c r="B76" s="32">
        <v>63</v>
      </c>
      <c r="C76" s="33" t="s">
        <v>161</v>
      </c>
      <c r="D76" s="34" t="s">
        <v>138</v>
      </c>
      <c r="E76" s="34" t="s">
        <v>244</v>
      </c>
      <c r="F76" s="35">
        <v>1967</v>
      </c>
      <c r="G76" s="26" t="str">
        <f>VLOOKUP(F76,'RN HZM'!$A$1:$B$122,2,0)</f>
        <v>MB</v>
      </c>
      <c r="H76" s="30">
        <f>VLOOKUP(B76,Stopky!$B$4:$C$1039,2,0)</f>
        <v>0.036770833333333336</v>
      </c>
      <c r="I76" s="30"/>
      <c r="J76" s="30"/>
      <c r="K76" s="32">
        <f>RANK(H76,'Zadani_bezcu HZ + P'!$H$1:H$836,1)</f>
        <v>73</v>
      </c>
      <c r="L76" s="58"/>
      <c r="M76" s="59">
        <f>ROW(N71)</f>
        <v>71</v>
      </c>
    </row>
    <row r="77" spans="1:13" ht="12.75">
      <c r="A77" s="21">
        <f>ROW(C19)</f>
        <v>19</v>
      </c>
      <c r="B77" s="32">
        <v>64</v>
      </c>
      <c r="C77" s="33" t="s">
        <v>83</v>
      </c>
      <c r="D77" s="34" t="s">
        <v>138</v>
      </c>
      <c r="E77" s="34" t="s">
        <v>17</v>
      </c>
      <c r="F77" s="35">
        <v>1963</v>
      </c>
      <c r="G77" s="26" t="str">
        <f>VLOOKUP(F77,'RN HZM'!$A$1:$B$122,2,0)</f>
        <v>MB</v>
      </c>
      <c r="H77" s="30">
        <f>VLOOKUP(B77,Stopky!$B$4:$C$1039,2,0)</f>
        <v>0.03690972222222222</v>
      </c>
      <c r="I77" s="30"/>
      <c r="J77" s="30"/>
      <c r="K77" s="32">
        <f>RANK(H77,'Zadani_bezcu HZ + P'!$H$1:H$836,1)</f>
        <v>74</v>
      </c>
      <c r="L77" s="58"/>
      <c r="M77" s="59">
        <f>ROW(N72)</f>
        <v>72</v>
      </c>
    </row>
    <row r="78" spans="1:13" s="9" customFormat="1" ht="12.75">
      <c r="A78" s="21">
        <f>ROW(C20)</f>
        <v>20</v>
      </c>
      <c r="B78" s="22">
        <v>73</v>
      </c>
      <c r="C78" s="23" t="s">
        <v>163</v>
      </c>
      <c r="D78" s="24" t="s">
        <v>44</v>
      </c>
      <c r="E78" s="24" t="s">
        <v>17</v>
      </c>
      <c r="F78" s="25">
        <v>1969</v>
      </c>
      <c r="G78" s="29" t="str">
        <f>VLOOKUP(F78,'RN HZM'!$A$1:$B$122,2,0)</f>
        <v>MB</v>
      </c>
      <c r="H78" s="60">
        <f>VLOOKUP(B78,Stopky!$B$4:$C$1039,2,0)</f>
        <v>0.03710648148148148</v>
      </c>
      <c r="I78" s="60"/>
      <c r="J78" s="60"/>
      <c r="K78" s="22">
        <f>RANK(H78,'Zadani_bezcu HZ + P'!$H$1:H$919,1)</f>
        <v>76</v>
      </c>
      <c r="L78" s="61"/>
      <c r="M78" s="59">
        <f>ROW(N73)</f>
        <v>73</v>
      </c>
    </row>
    <row r="79" spans="1:13" ht="12.75">
      <c r="A79" s="21">
        <f>ROW(C21)</f>
        <v>21</v>
      </c>
      <c r="B79" s="32">
        <v>13</v>
      </c>
      <c r="C79" s="33" t="s">
        <v>164</v>
      </c>
      <c r="D79" s="34" t="s">
        <v>24</v>
      </c>
      <c r="E79" s="34" t="s">
        <v>165</v>
      </c>
      <c r="F79" s="35">
        <v>1964</v>
      </c>
      <c r="G79" s="26" t="str">
        <f>VLOOKUP(F79,'RN HZM'!$A$1:$B$122,2,0)</f>
        <v>MB</v>
      </c>
      <c r="H79" s="30">
        <f>VLOOKUP(B79,Stopky!$B$4:$C$1039,2,0)</f>
        <v>0.039282407407407405</v>
      </c>
      <c r="I79" s="30"/>
      <c r="J79" s="30"/>
      <c r="K79" s="32">
        <f>RANK(H79,'Zadani_bezcu HZ + P'!$H$1:H$919,1)</f>
        <v>94</v>
      </c>
      <c r="L79" s="58"/>
      <c r="M79" s="59">
        <f>ROW(N74)</f>
        <v>74</v>
      </c>
    </row>
    <row r="80" spans="1:13" s="9" customFormat="1" ht="12.75">
      <c r="A80" s="21">
        <f>ROW(C22)</f>
        <v>22</v>
      </c>
      <c r="B80" s="22">
        <v>80</v>
      </c>
      <c r="C80" s="23" t="s">
        <v>166</v>
      </c>
      <c r="D80" s="24" t="s">
        <v>101</v>
      </c>
      <c r="E80" s="24" t="s">
        <v>17</v>
      </c>
      <c r="F80" s="25">
        <v>1966</v>
      </c>
      <c r="G80" s="29" t="str">
        <f>VLOOKUP(F80,'RN HZM'!$A$1:$B$122,2,0)</f>
        <v>MB</v>
      </c>
      <c r="H80" s="60">
        <f>VLOOKUP(B80,Stopky!$B$4:$C$1039,2,0)</f>
        <v>0.039872685185185185</v>
      </c>
      <c r="I80" s="60"/>
      <c r="J80" s="60"/>
      <c r="K80" s="22">
        <f>RANK(H80,'Zadani_bezcu HZ + P'!$H$1:H$919,1)</f>
        <v>96</v>
      </c>
      <c r="L80" s="61"/>
      <c r="M80" s="59">
        <f>ROW(N75)</f>
        <v>75</v>
      </c>
    </row>
    <row r="81" spans="1:13" s="9" customFormat="1" ht="12.75">
      <c r="A81" s="21">
        <f>ROW(C23)</f>
        <v>23</v>
      </c>
      <c r="B81" s="22">
        <v>114</v>
      </c>
      <c r="C81" s="23" t="s">
        <v>167</v>
      </c>
      <c r="D81" s="24" t="s">
        <v>120</v>
      </c>
      <c r="E81" s="24" t="s">
        <v>245</v>
      </c>
      <c r="F81" s="31">
        <v>1963</v>
      </c>
      <c r="G81" s="29" t="str">
        <f>VLOOKUP(F81,'RN HZM'!$A$1:$B$122,2,0)</f>
        <v>MB</v>
      </c>
      <c r="H81" s="60">
        <f>VLOOKUP(B81,Stopky!$B$4:$C$1039,2,0)</f>
        <v>0.04054398148148148</v>
      </c>
      <c r="I81" s="60"/>
      <c r="J81" s="60"/>
      <c r="K81" s="22">
        <f>RANK(H81,'Zadani_bezcu HZ + P'!$H$1:H$846,1)</f>
        <v>97</v>
      </c>
      <c r="L81" s="61"/>
      <c r="M81" s="59">
        <f>ROW(N76)</f>
        <v>76</v>
      </c>
    </row>
    <row r="82" spans="1:13" s="9" customFormat="1" ht="12.75">
      <c r="A82" s="21">
        <f>ROW(C24)</f>
        <v>24</v>
      </c>
      <c r="B82" s="22">
        <v>101</v>
      </c>
      <c r="C82" s="23" t="s">
        <v>115</v>
      </c>
      <c r="D82" s="24" t="s">
        <v>32</v>
      </c>
      <c r="E82" s="24" t="s">
        <v>17</v>
      </c>
      <c r="F82" s="25">
        <v>1968</v>
      </c>
      <c r="G82" s="29" t="str">
        <f>VLOOKUP(F82,'RN HZM'!$A$1:$B$122,2,0)</f>
        <v>MB</v>
      </c>
      <c r="H82" s="60">
        <f>VLOOKUP(B82,Stopky!$B$4:$C$1039,2,0)</f>
        <v>0.044641203703703704</v>
      </c>
      <c r="I82" s="60"/>
      <c r="J82" s="60"/>
      <c r="K82" s="22">
        <f>RANK(H82,'Zadani_bezcu HZ + P'!$H$1:H$919,1)</f>
        <v>108</v>
      </c>
      <c r="L82" s="61"/>
      <c r="M82" s="59">
        <f>ROW(N77)</f>
        <v>77</v>
      </c>
    </row>
    <row r="83" spans="1:13" ht="12.75">
      <c r="A83" s="21">
        <f>ROW(C25)</f>
        <v>25</v>
      </c>
      <c r="B83" s="32">
        <v>98</v>
      </c>
      <c r="C83" s="33" t="s">
        <v>168</v>
      </c>
      <c r="D83" s="34" t="s">
        <v>84</v>
      </c>
      <c r="E83" s="34" t="s">
        <v>169</v>
      </c>
      <c r="F83" s="35">
        <v>1963</v>
      </c>
      <c r="G83" s="26" t="str">
        <f>VLOOKUP(F83,'RN HZM'!$A$1:$B$122,2,0)</f>
        <v>MB</v>
      </c>
      <c r="H83" s="30">
        <f>VLOOKUP(B83,Stopky!$B$4:$C$1039,2,0)</f>
        <v>0.046921296296296294</v>
      </c>
      <c r="I83" s="30"/>
      <c r="J83" s="30"/>
      <c r="K83" s="32">
        <f>RANK(H83,'Zadani_bezcu HZ + P'!$H$1:H$845,1)</f>
        <v>109</v>
      </c>
      <c r="L83" s="58"/>
      <c r="M83" s="59">
        <f>ROW(N78)</f>
        <v>78</v>
      </c>
    </row>
    <row r="84" spans="1:13" s="9" customFormat="1" ht="12.75">
      <c r="A84" s="21">
        <f>ROW(C26)</f>
        <v>26</v>
      </c>
      <c r="B84" s="22">
        <v>112</v>
      </c>
      <c r="C84" s="23" t="s">
        <v>170</v>
      </c>
      <c r="D84" s="24" t="s">
        <v>41</v>
      </c>
      <c r="E84" s="24" t="s">
        <v>171</v>
      </c>
      <c r="F84" s="25">
        <v>1967</v>
      </c>
      <c r="G84" s="29" t="str">
        <f>VLOOKUP(F84,'RN HZM'!$A$1:$B$122,2,0)</f>
        <v>MB</v>
      </c>
      <c r="H84" s="60">
        <f>VLOOKUP(B84,Stopky!$B$4:$C$1039,2,0)</f>
        <v>0.04693287037037037</v>
      </c>
      <c r="I84" s="60"/>
      <c r="J84" s="60"/>
      <c r="K84" s="22">
        <f>RANK(H84,'Zadani_bezcu HZ + P'!$H$1:H$846,1)</f>
        <v>110</v>
      </c>
      <c r="L84" s="61"/>
      <c r="M84" s="59">
        <f>ROW(N79)</f>
        <v>79</v>
      </c>
    </row>
    <row r="85" spans="1:13" ht="12.75">
      <c r="A85" s="62">
        <f>ROW(C1)</f>
        <v>1</v>
      </c>
      <c r="B85" s="63">
        <v>5</v>
      </c>
      <c r="C85" s="64" t="s">
        <v>172</v>
      </c>
      <c r="D85" s="65" t="s">
        <v>47</v>
      </c>
      <c r="E85" s="65" t="s">
        <v>173</v>
      </c>
      <c r="F85" s="66">
        <v>1960</v>
      </c>
      <c r="G85" s="67" t="str">
        <f>VLOOKUP(F85,'RN HZM'!$A$1:$B$122,2,0)</f>
        <v>MC</v>
      </c>
      <c r="H85" s="68">
        <f>VLOOKUP(B85,Stopky!$B$4:$C$1039,2,0)</f>
        <v>0.02701388888888889</v>
      </c>
      <c r="I85" s="68"/>
      <c r="J85" s="68"/>
      <c r="K85" s="63">
        <f>RANK(H85,'Zadani_bezcu HZ + P'!$H$1:H$919,1)</f>
        <v>4</v>
      </c>
      <c r="L85" s="69"/>
      <c r="M85" s="62">
        <f>ROW(N80)</f>
        <v>80</v>
      </c>
    </row>
    <row r="86" spans="1:13" ht="12.75">
      <c r="A86" s="62">
        <f>ROW(C2)</f>
        <v>2</v>
      </c>
      <c r="B86" s="63">
        <v>3</v>
      </c>
      <c r="C86" s="64" t="s">
        <v>174</v>
      </c>
      <c r="D86" s="65" t="s">
        <v>41</v>
      </c>
      <c r="E86" s="65" t="s">
        <v>28</v>
      </c>
      <c r="F86" s="66">
        <v>1961</v>
      </c>
      <c r="G86" s="67" t="str">
        <f>VLOOKUP(F86,'RN HZM'!$A$1:$B$122,2,0)</f>
        <v>MC</v>
      </c>
      <c r="H86" s="68">
        <f>VLOOKUP(B86,Stopky!$B$4:$C$1039,2,0)</f>
        <v>0.028912037037037038</v>
      </c>
      <c r="I86" s="68"/>
      <c r="J86" s="68"/>
      <c r="K86" s="63">
        <f>RANK(H86,'Zadani_bezcu HZ + P'!$H$1:H$919,1)</f>
        <v>13</v>
      </c>
      <c r="L86" s="69"/>
      <c r="M86" s="62">
        <f>ROW(N81)</f>
        <v>81</v>
      </c>
    </row>
    <row r="87" spans="1:13" s="9" customFormat="1" ht="12.75">
      <c r="A87" s="62">
        <f>ROW(C3)</f>
        <v>3</v>
      </c>
      <c r="B87" s="63">
        <v>35</v>
      </c>
      <c r="C87" s="64" t="s">
        <v>68</v>
      </c>
      <c r="D87" s="65" t="s">
        <v>52</v>
      </c>
      <c r="E87" s="65" t="s">
        <v>171</v>
      </c>
      <c r="F87" s="66">
        <v>1957</v>
      </c>
      <c r="G87" s="67" t="str">
        <f>VLOOKUP(F87,'RN HZM'!$A$1:$B$122,2,0)</f>
        <v>MC</v>
      </c>
      <c r="H87" s="68">
        <f>VLOOKUP(B87,Stopky!$B$4:$C$1039,2,0)</f>
        <v>0.030729166666666665</v>
      </c>
      <c r="I87" s="68"/>
      <c r="J87" s="68"/>
      <c r="K87" s="63">
        <f>RANK(H87,'Zadani_bezcu HZ + P'!$H$1:H$919,1)</f>
        <v>23</v>
      </c>
      <c r="L87" s="69"/>
      <c r="M87" s="62">
        <f>ROW(N82)</f>
        <v>82</v>
      </c>
    </row>
    <row r="88" spans="1:13" ht="12.75">
      <c r="A88" s="62">
        <f>ROW(C4)</f>
        <v>4</v>
      </c>
      <c r="B88" s="63">
        <v>42</v>
      </c>
      <c r="C88" s="64" t="s">
        <v>101</v>
      </c>
      <c r="D88" s="65" t="s">
        <v>175</v>
      </c>
      <c r="E88" s="65" t="s">
        <v>114</v>
      </c>
      <c r="F88" s="66">
        <v>1958</v>
      </c>
      <c r="G88" s="67" t="str">
        <f>VLOOKUP(F88,'RN HZM'!$A$1:$B$122,2,0)</f>
        <v>MC</v>
      </c>
      <c r="H88" s="68">
        <f>VLOOKUP(B88,Stopky!$B$4:$C$1039,2,0)</f>
        <v>0.03300925925925926</v>
      </c>
      <c r="I88" s="68"/>
      <c r="J88" s="68"/>
      <c r="K88" s="63">
        <f>RANK(H88,'Zadani_bezcu HZ + P'!$H$1:H$836,1)</f>
        <v>42</v>
      </c>
      <c r="L88" s="69"/>
      <c r="M88" s="62">
        <f>ROW(N83)</f>
        <v>83</v>
      </c>
    </row>
    <row r="89" spans="1:13" s="9" customFormat="1" ht="12.75">
      <c r="A89" s="62">
        <f>ROW(C5)</f>
        <v>5</v>
      </c>
      <c r="B89" s="63">
        <v>59</v>
      </c>
      <c r="C89" s="64" t="s">
        <v>176</v>
      </c>
      <c r="D89" s="65" t="s">
        <v>24</v>
      </c>
      <c r="E89" s="65" t="s">
        <v>177</v>
      </c>
      <c r="F89" s="66">
        <v>1957</v>
      </c>
      <c r="G89" s="67" t="str">
        <f>VLOOKUP(F89,'RN HZM'!$A$1:$B$122,2,0)</f>
        <v>MC</v>
      </c>
      <c r="H89" s="68">
        <f>VLOOKUP(B89,Stopky!$B$4:$C$1039,2,0)</f>
        <v>0.035381944444444445</v>
      </c>
      <c r="I89" s="68"/>
      <c r="J89" s="68"/>
      <c r="K89" s="63">
        <f>RANK(H89,'Zadani_bezcu HZ + P'!$H$1:H$836,1)</f>
        <v>60</v>
      </c>
      <c r="L89" s="69"/>
      <c r="M89" s="62">
        <f>ROW(N84)</f>
        <v>84</v>
      </c>
    </row>
    <row r="90" spans="1:13" s="9" customFormat="1" ht="12.75">
      <c r="A90" s="62">
        <f>ROW(C6)</f>
        <v>6</v>
      </c>
      <c r="B90" s="63">
        <v>44</v>
      </c>
      <c r="C90" s="64" t="s">
        <v>178</v>
      </c>
      <c r="D90" s="65" t="s">
        <v>69</v>
      </c>
      <c r="E90" s="65" t="s">
        <v>179</v>
      </c>
      <c r="F90" s="66">
        <v>1953</v>
      </c>
      <c r="G90" s="67" t="str">
        <f>VLOOKUP(F90,'RN HZM'!$A$1:$B$122,2,0)</f>
        <v>MC</v>
      </c>
      <c r="H90" s="68">
        <f>VLOOKUP(B90,Stopky!$B$4:$C$1039,2,0)</f>
        <v>0.035590277777777776</v>
      </c>
      <c r="I90" s="68"/>
      <c r="J90" s="68"/>
      <c r="K90" s="63">
        <f>RANK(H90,'Zadani_bezcu HZ + P'!$H$1:H$919,1)</f>
        <v>62</v>
      </c>
      <c r="L90" s="69"/>
      <c r="M90" s="62">
        <f>ROW(N85)</f>
        <v>85</v>
      </c>
    </row>
    <row r="91" spans="1:13" s="9" customFormat="1" ht="12.75">
      <c r="A91" s="62">
        <f>ROW(C7)</f>
        <v>7</v>
      </c>
      <c r="B91" s="63">
        <v>78</v>
      </c>
      <c r="C91" s="64" t="s">
        <v>180</v>
      </c>
      <c r="D91" s="65" t="s">
        <v>181</v>
      </c>
      <c r="E91" s="65" t="s">
        <v>17</v>
      </c>
      <c r="F91" s="66">
        <v>1958</v>
      </c>
      <c r="G91" s="67" t="str">
        <f>VLOOKUP(F91,'RN HZM'!$A$1:$B$122,2,0)</f>
        <v>MC</v>
      </c>
      <c r="H91" s="68">
        <f>VLOOKUP(B91,Stopky!$B$4:$C$1039,2,0)</f>
        <v>0.03657407407407407</v>
      </c>
      <c r="I91" s="68"/>
      <c r="J91" s="68"/>
      <c r="K91" s="63">
        <f>RANK(H91,'Zadani_bezcu HZ + P'!$H$1:H$919,1)</f>
        <v>71</v>
      </c>
      <c r="L91" s="69"/>
      <c r="M91" s="62">
        <f>ROW(N86)</f>
        <v>86</v>
      </c>
    </row>
    <row r="92" spans="1:13" s="9" customFormat="1" ht="12.75">
      <c r="A92" s="62">
        <f>ROW(C8)</f>
        <v>8</v>
      </c>
      <c r="B92" s="63">
        <v>49</v>
      </c>
      <c r="C92" s="64" t="s">
        <v>182</v>
      </c>
      <c r="D92" s="65" t="s">
        <v>117</v>
      </c>
      <c r="E92" s="65" t="s">
        <v>140</v>
      </c>
      <c r="F92" s="66">
        <v>1953</v>
      </c>
      <c r="G92" s="67" t="str">
        <f>VLOOKUP(F92,'RN HZM'!$A$1:$B$122,2,0)</f>
        <v>MC</v>
      </c>
      <c r="H92" s="68">
        <f>VLOOKUP(B92,Stopky!$B$4:$C$1039,2,0)</f>
        <v>0.037349537037037035</v>
      </c>
      <c r="I92" s="68"/>
      <c r="J92" s="68"/>
      <c r="K92" s="63">
        <f>RANK(H92,'Zadani_bezcu HZ + P'!$H$1:H$919,1)</f>
        <v>79</v>
      </c>
      <c r="L92" s="69"/>
      <c r="M92" s="62">
        <f>ROW(N87)</f>
        <v>87</v>
      </c>
    </row>
    <row r="93" spans="1:13" s="9" customFormat="1" ht="12.75">
      <c r="A93" s="62">
        <f>ROW(C9)</f>
        <v>9</v>
      </c>
      <c r="B93" s="63">
        <v>43</v>
      </c>
      <c r="C93" s="64" t="s">
        <v>183</v>
      </c>
      <c r="D93" s="65" t="s">
        <v>117</v>
      </c>
      <c r="E93" s="65" t="s">
        <v>17</v>
      </c>
      <c r="F93" s="66">
        <v>1960</v>
      </c>
      <c r="G93" s="67" t="str">
        <f>VLOOKUP(F93,'RN HZM'!$A$1:$B$122,2,0)</f>
        <v>MC</v>
      </c>
      <c r="H93" s="68">
        <f>VLOOKUP(B93,Stopky!$B$4:$C$1039,2,0)</f>
        <v>0.0375</v>
      </c>
      <c r="I93" s="68"/>
      <c r="J93" s="68"/>
      <c r="K93" s="63">
        <f>RANK(H93,'Zadani_bezcu HZ + P'!$H$1:H$846,1)</f>
        <v>80</v>
      </c>
      <c r="L93" s="69"/>
      <c r="M93" s="62">
        <f>ROW(N88)</f>
        <v>88</v>
      </c>
    </row>
    <row r="94" spans="1:13" s="9" customFormat="1" ht="12.75">
      <c r="A94" s="62">
        <f>ROW(C10)</f>
        <v>10</v>
      </c>
      <c r="B94" s="63">
        <v>85</v>
      </c>
      <c r="C94" s="64" t="s">
        <v>184</v>
      </c>
      <c r="D94" s="65" t="s">
        <v>155</v>
      </c>
      <c r="E94" s="65" t="s">
        <v>185</v>
      </c>
      <c r="F94" s="66">
        <v>1958</v>
      </c>
      <c r="G94" s="67" t="str">
        <f>VLOOKUP(F94,'RN HZM'!$A$1:$B$122,2,0)</f>
        <v>MC</v>
      </c>
      <c r="H94" s="68">
        <f>VLOOKUP(B94,Stopky!$B$4:$C$1039,2,0)</f>
        <v>0.03892361111111111</v>
      </c>
      <c r="I94" s="68"/>
      <c r="J94" s="68"/>
      <c r="K94" s="63">
        <f>RANK(H94,'Zadani_bezcu HZ + P'!$H$1:H$919,1)</f>
        <v>93</v>
      </c>
      <c r="L94" s="69"/>
      <c r="M94" s="62">
        <f>ROW(N89)</f>
        <v>89</v>
      </c>
    </row>
    <row r="95" spans="1:13" s="9" customFormat="1" ht="12.75">
      <c r="A95" s="21">
        <f>ROW(C1)</f>
        <v>1</v>
      </c>
      <c r="B95" s="22">
        <v>9</v>
      </c>
      <c r="C95" s="23" t="s">
        <v>186</v>
      </c>
      <c r="D95" s="24" t="s">
        <v>19</v>
      </c>
      <c r="E95" s="24" t="s">
        <v>20</v>
      </c>
      <c r="F95" s="25">
        <v>1949</v>
      </c>
      <c r="G95" s="29" t="str">
        <f>VLOOKUP(F95,'RN HZM'!$A$1:$B$122,2,0)</f>
        <v>MD</v>
      </c>
      <c r="H95" s="60">
        <f>VLOOKUP(B95,Stopky!$B$4:$C$1039,2,0)</f>
        <v>0.035243055555555555</v>
      </c>
      <c r="I95" s="60"/>
      <c r="J95" s="60"/>
      <c r="K95" s="22">
        <f>RANK(H95,'Zadani_bezcu HZ + P'!$H$1:H$919,1)</f>
        <v>57</v>
      </c>
      <c r="L95" s="61"/>
      <c r="M95" s="59">
        <f>ROW(N90)</f>
        <v>90</v>
      </c>
    </row>
    <row r="96" spans="1:13" s="9" customFormat="1" ht="12.75">
      <c r="A96" s="21">
        <f>ROW(C2)</f>
        <v>2</v>
      </c>
      <c r="B96" s="22">
        <v>100</v>
      </c>
      <c r="C96" s="23" t="s">
        <v>187</v>
      </c>
      <c r="D96" s="24" t="s">
        <v>19</v>
      </c>
      <c r="E96" s="24" t="s">
        <v>160</v>
      </c>
      <c r="F96" s="25">
        <v>1951</v>
      </c>
      <c r="G96" s="29" t="str">
        <f>VLOOKUP(F96,'RN HZM'!$A$1:$B$122,2,0)</f>
        <v>MD</v>
      </c>
      <c r="H96" s="60">
        <f>VLOOKUP(B96,Stopky!$B$4:$C$1039,2,0)</f>
        <v>0.037592592592592594</v>
      </c>
      <c r="I96" s="60"/>
      <c r="J96" s="60"/>
      <c r="K96" s="22">
        <f>RANK(H96,'Zadani_bezcu HZ + P'!$H$1:H$919,1)</f>
        <v>82</v>
      </c>
      <c r="L96" s="61"/>
      <c r="M96" s="59">
        <f>ROW(N91)</f>
        <v>91</v>
      </c>
    </row>
    <row r="97" spans="1:13" ht="12.75">
      <c r="A97" s="21">
        <f>ROW(C3)</f>
        <v>3</v>
      </c>
      <c r="B97" s="32">
        <v>21</v>
      </c>
      <c r="C97" s="33" t="s">
        <v>188</v>
      </c>
      <c r="D97" s="34" t="s">
        <v>69</v>
      </c>
      <c r="E97" s="34" t="s">
        <v>189</v>
      </c>
      <c r="F97" s="35">
        <v>1946</v>
      </c>
      <c r="G97" s="26" t="str">
        <f>VLOOKUP(F97,'RN HZM'!$A$1:$B$122,2,0)</f>
        <v>MD</v>
      </c>
      <c r="H97" s="30">
        <f>VLOOKUP(B97,Stopky!$B$4:$C$1039,2,0)</f>
        <v>0.038703703703703705</v>
      </c>
      <c r="I97" s="30"/>
      <c r="J97" s="30"/>
      <c r="K97" s="32">
        <f>RANK(H97,'Zadani_bezcu HZ + P'!$H$1:H$919,1)</f>
        <v>89</v>
      </c>
      <c r="L97" s="58"/>
      <c r="M97" s="59">
        <f>ROW(N92)</f>
        <v>92</v>
      </c>
    </row>
    <row r="98" spans="1:13" ht="12.75">
      <c r="A98" s="21">
        <f>ROW(C4)</f>
        <v>4</v>
      </c>
      <c r="B98" s="32">
        <v>67</v>
      </c>
      <c r="C98" s="33" t="s">
        <v>190</v>
      </c>
      <c r="D98" s="34" t="s">
        <v>191</v>
      </c>
      <c r="E98" s="34" t="s">
        <v>192</v>
      </c>
      <c r="F98" s="35">
        <v>1950</v>
      </c>
      <c r="G98" s="26" t="str">
        <f>VLOOKUP(F98,'RN HZM'!$A$1:$B$122,2,0)</f>
        <v>MD</v>
      </c>
      <c r="H98" s="30">
        <f>VLOOKUP(B98,Stopky!$B$4:$C$1039,2,0)</f>
        <v>0.04957175925925926</v>
      </c>
      <c r="I98" s="30"/>
      <c r="J98" s="30"/>
      <c r="K98" s="32">
        <f>RANK(H98,'Zadani_bezcu HZ + P'!$H$1:H$836,1)</f>
        <v>112</v>
      </c>
      <c r="L98" s="58"/>
      <c r="M98" s="59">
        <f>ROW(N93)</f>
        <v>93</v>
      </c>
    </row>
    <row r="99" spans="1:13" ht="12.75">
      <c r="A99" s="21">
        <f>ROW(C5)</f>
        <v>5</v>
      </c>
      <c r="B99" s="32">
        <v>32</v>
      </c>
      <c r="C99" s="33" t="s">
        <v>193</v>
      </c>
      <c r="D99" s="34" t="s">
        <v>24</v>
      </c>
      <c r="E99" s="34" t="s">
        <v>17</v>
      </c>
      <c r="F99" s="35">
        <v>1947</v>
      </c>
      <c r="G99" s="26" t="str">
        <f>VLOOKUP(F99,'RN HZM'!$A$1:$B$122,2,0)</f>
        <v>MD</v>
      </c>
      <c r="H99" s="30">
        <f>VLOOKUP(B99,Stopky!$B$4:$C$1039,2,0)</f>
        <v>0.05228009259259259</v>
      </c>
      <c r="I99" s="30"/>
      <c r="J99" s="30"/>
      <c r="K99" s="32">
        <f>RANK(H99,'Zadani_bezcu HZ + P'!$H$1:H$909,1)</f>
        <v>113</v>
      </c>
      <c r="L99" s="58"/>
      <c r="M99" s="59">
        <f>ROW(N94)</f>
        <v>94</v>
      </c>
    </row>
    <row r="100" spans="1:13" ht="12.75">
      <c r="A100" s="62">
        <f>ROW(C1)</f>
        <v>1</v>
      </c>
      <c r="B100" s="63">
        <v>2</v>
      </c>
      <c r="C100" s="64" t="s">
        <v>194</v>
      </c>
      <c r="D100" s="65" t="s">
        <v>195</v>
      </c>
      <c r="E100" s="65" t="s">
        <v>196</v>
      </c>
      <c r="F100" s="66">
        <v>1941</v>
      </c>
      <c r="G100" s="67" t="str">
        <f>VLOOKUP(F100,'RN HZM'!$A$1:$B$122,2,0)</f>
        <v>ME</v>
      </c>
      <c r="H100" s="68">
        <f>VLOOKUP(B100,Stopky!$B$4:$C$1039,2,0)</f>
        <v>0.04090277777777778</v>
      </c>
      <c r="I100" s="68"/>
      <c r="J100" s="68"/>
      <c r="K100" s="63">
        <f>RANK(H100,'Zadani_bezcu HZ + P'!$H$1:H$919,1)</f>
        <v>100</v>
      </c>
      <c r="L100" s="69"/>
      <c r="M100" s="62">
        <f>ROW(N95)</f>
        <v>95</v>
      </c>
    </row>
    <row r="101" spans="1:13" ht="12.75">
      <c r="A101" s="62">
        <f>ROW(C2)</f>
        <v>2</v>
      </c>
      <c r="B101" s="63">
        <v>6</v>
      </c>
      <c r="C101" s="64" t="s">
        <v>178</v>
      </c>
      <c r="D101" s="65" t="s">
        <v>117</v>
      </c>
      <c r="E101" s="65" t="s">
        <v>150</v>
      </c>
      <c r="F101" s="66">
        <v>1935</v>
      </c>
      <c r="G101" s="67" t="str">
        <f>VLOOKUP(F101,'RN HZM'!$A$1:$B$122,2,0)</f>
        <v>ME</v>
      </c>
      <c r="H101" s="68">
        <f>VLOOKUP(B101,Stopky!$B$4:$C$1039,2,0)</f>
        <v>0.049560185185185186</v>
      </c>
      <c r="I101" s="68"/>
      <c r="J101" s="68"/>
      <c r="K101" s="63">
        <f>RANK(H101,'Zadani_bezcu HZ + P'!$H$1:H$919,1)</f>
        <v>111</v>
      </c>
      <c r="L101" s="69"/>
      <c r="M101" s="62">
        <f>ROW(N96)</f>
        <v>96</v>
      </c>
    </row>
    <row r="102" spans="1:13" s="9" customFormat="1" ht="12.75">
      <c r="A102" s="55"/>
      <c r="B102" s="55" t="s">
        <v>246</v>
      </c>
      <c r="C102" s="56"/>
      <c r="D102" s="56"/>
      <c r="E102" s="56"/>
      <c r="F102" s="55"/>
      <c r="G102" s="55"/>
      <c r="H102" s="55"/>
      <c r="I102" s="55"/>
      <c r="J102" s="55"/>
      <c r="K102" s="55"/>
      <c r="L102" s="61"/>
      <c r="M102" s="59"/>
    </row>
    <row r="103" spans="1:13" s="9" customFormat="1" ht="12.75">
      <c r="A103" s="59">
        <f>ROW(C1)</f>
        <v>1</v>
      </c>
      <c r="B103" s="32">
        <v>37</v>
      </c>
      <c r="C103" s="33" t="s">
        <v>201</v>
      </c>
      <c r="D103" s="34" t="s">
        <v>202</v>
      </c>
      <c r="E103" s="34" t="s">
        <v>20</v>
      </c>
      <c r="F103" s="35">
        <v>1978</v>
      </c>
      <c r="G103" s="29" t="str">
        <f>VLOOKUP(F103,'RN HZZ'!$A$1:$B$120,2,0)</f>
        <v>ŽA</v>
      </c>
      <c r="H103" s="60">
        <f>VLOOKUP(B103,Stopky!$B$4:$C$1039,2,0)</f>
        <v>0.03252314814814815</v>
      </c>
      <c r="I103"/>
      <c r="J103" s="60"/>
      <c r="K103" s="22">
        <f>RANK(H103,'Zadani_bezcu HZ + P'!$H$1:H$852,1)</f>
        <v>40</v>
      </c>
      <c r="L103" s="61"/>
      <c r="M103" s="59">
        <f>ROW(N97)</f>
        <v>97</v>
      </c>
    </row>
    <row r="104" spans="1:13" s="9" customFormat="1" ht="12.75">
      <c r="A104" s="59">
        <f>ROW(C2)</f>
        <v>2</v>
      </c>
      <c r="B104" s="22">
        <v>23</v>
      </c>
      <c r="C104" s="23" t="s">
        <v>203</v>
      </c>
      <c r="D104" s="24" t="s">
        <v>106</v>
      </c>
      <c r="E104" s="24" t="s">
        <v>17</v>
      </c>
      <c r="F104" s="31">
        <v>1984</v>
      </c>
      <c r="G104" s="29" t="str">
        <f>VLOOKUP(F104,'RN HZZ'!$A$1:$B$120,2,0)</f>
        <v>ŽA</v>
      </c>
      <c r="H104" s="60">
        <f>VLOOKUP(B104,Stopky!$B$4:$C$1039,2,0)</f>
        <v>0.03253472222222222</v>
      </c>
      <c r="I104"/>
      <c r="J104" s="60"/>
      <c r="K104" s="22">
        <f>RANK(H104,'Zadani_bezcu HZ + P'!$H$1:H$919,1)</f>
        <v>41</v>
      </c>
      <c r="L104" s="61"/>
      <c r="M104" s="59">
        <f>ROW(N98)</f>
        <v>98</v>
      </c>
    </row>
    <row r="105" spans="1:13" s="9" customFormat="1" ht="12.75">
      <c r="A105" s="59">
        <f>ROW(C3)</f>
        <v>3</v>
      </c>
      <c r="B105" s="22">
        <v>30</v>
      </c>
      <c r="C105" s="23" t="s">
        <v>204</v>
      </c>
      <c r="D105" s="24" t="s">
        <v>205</v>
      </c>
      <c r="E105" s="24" t="s">
        <v>20</v>
      </c>
      <c r="F105" s="31">
        <v>1997</v>
      </c>
      <c r="G105" s="29" t="str">
        <f>VLOOKUP(F105,'RN HZZ'!$A$1:$B$120,2,0)</f>
        <v>ŽA</v>
      </c>
      <c r="H105" s="60">
        <f>VLOOKUP(B105,Stopky!$B$4:$C$1039,2,0)</f>
        <v>0.03576388888888889</v>
      </c>
      <c r="I105"/>
      <c r="J105" s="60"/>
      <c r="K105" s="22">
        <f>RANK(H105,'Zadani_bezcu HZ + P'!$H$1:H$919,1)</f>
        <v>63</v>
      </c>
      <c r="L105" s="61"/>
      <c r="M105" s="59">
        <f>ROW(N99)</f>
        <v>99</v>
      </c>
    </row>
    <row r="106" spans="1:13" s="9" customFormat="1" ht="12.75">
      <c r="A106" s="59">
        <f>ROW(C4)</f>
        <v>4</v>
      </c>
      <c r="B106" s="22">
        <v>56</v>
      </c>
      <c r="C106" s="23" t="s">
        <v>206</v>
      </c>
      <c r="D106" s="24" t="s">
        <v>207</v>
      </c>
      <c r="E106" s="24" t="s">
        <v>78</v>
      </c>
      <c r="F106" s="31">
        <v>1982</v>
      </c>
      <c r="G106" s="29" t="str">
        <f>VLOOKUP(F106,'RN HZZ'!$A$1:$B$120,2,0)</f>
        <v>ŽA</v>
      </c>
      <c r="H106" s="60">
        <f>VLOOKUP(B106,Stopky!$B$4:$C$1039,2,0)</f>
        <v>0.03616898148148148</v>
      </c>
      <c r="I106"/>
      <c r="J106" s="60"/>
      <c r="K106" s="22">
        <f>RANK(H106,'Zadani_bezcu HZ + P'!$H$1:H$919,1)</f>
        <v>65</v>
      </c>
      <c r="L106" s="61"/>
      <c r="M106" s="59">
        <f>ROW(N100)</f>
        <v>100</v>
      </c>
    </row>
    <row r="107" spans="1:13" s="9" customFormat="1" ht="12.75">
      <c r="A107" s="59">
        <f>ROW(C5)</f>
        <v>5</v>
      </c>
      <c r="B107" s="22">
        <v>55</v>
      </c>
      <c r="C107" s="23" t="s">
        <v>208</v>
      </c>
      <c r="D107" s="24" t="s">
        <v>209</v>
      </c>
      <c r="E107" s="24" t="s">
        <v>150</v>
      </c>
      <c r="F107" s="25">
        <v>1993</v>
      </c>
      <c r="G107" s="29" t="str">
        <f>VLOOKUP(F107,'RN HZZ'!$A$1:$B$120,2,0)</f>
        <v>ŽA</v>
      </c>
      <c r="H107" s="60">
        <f>VLOOKUP(B107,Stopky!$B$4:$C$1039,2,0)</f>
        <v>0.036319444444444446</v>
      </c>
      <c r="I107"/>
      <c r="J107" s="60"/>
      <c r="K107" s="22">
        <f>RANK(H107,'Zadani_bezcu HZ + P'!$H$1:H$919,1)</f>
        <v>67</v>
      </c>
      <c r="L107" s="61"/>
      <c r="M107" s="59">
        <f>ROW(N101)</f>
        <v>101</v>
      </c>
    </row>
    <row r="108" spans="1:13" s="9" customFormat="1" ht="12.75">
      <c r="A108" s="59">
        <f>ROW(C6)</f>
        <v>6</v>
      </c>
      <c r="B108" s="22">
        <v>50</v>
      </c>
      <c r="C108" s="23" t="s">
        <v>210</v>
      </c>
      <c r="D108" s="24" t="s">
        <v>211</v>
      </c>
      <c r="E108" s="24" t="s">
        <v>20</v>
      </c>
      <c r="F108" s="25">
        <v>1996</v>
      </c>
      <c r="G108" s="29" t="str">
        <f>VLOOKUP(F108,'RN HZZ'!$A$1:$B$120,2,0)</f>
        <v>ŽA</v>
      </c>
      <c r="H108" s="60">
        <f>VLOOKUP(B108,Stopky!$B$4:$C$1039,2,0)</f>
        <v>0.0365625</v>
      </c>
      <c r="I108"/>
      <c r="J108" s="60"/>
      <c r="K108" s="22">
        <f>RANK(H108,'Zadani_bezcu HZ + P'!$H$1:H$919,1)</f>
        <v>70</v>
      </c>
      <c r="L108" s="61"/>
      <c r="M108" s="59">
        <f>ROW(N102)</f>
        <v>102</v>
      </c>
    </row>
    <row r="109" spans="1:13" s="9" customFormat="1" ht="12.75">
      <c r="A109" s="59">
        <f>ROW(C7)</f>
        <v>7</v>
      </c>
      <c r="B109" s="22">
        <v>97</v>
      </c>
      <c r="C109" s="23" t="s">
        <v>212</v>
      </c>
      <c r="D109" s="24" t="s">
        <v>213</v>
      </c>
      <c r="E109" s="24" t="s">
        <v>17</v>
      </c>
      <c r="F109" s="31">
        <v>1984</v>
      </c>
      <c r="G109" s="29" t="str">
        <f>VLOOKUP(F109,'RN HZZ'!$A$1:$B$120,2,0)</f>
        <v>ŽA</v>
      </c>
      <c r="H109" s="60">
        <f>VLOOKUP(B109,Stopky!$B$4:$C$1039,2,0)</f>
        <v>0.03695601851851852</v>
      </c>
      <c r="I109"/>
      <c r="J109" s="60"/>
      <c r="K109" s="22">
        <f>RANK(H109,'Zadani_bezcu HZ + P'!$H$1:H$852,1)</f>
        <v>75</v>
      </c>
      <c r="L109" s="61"/>
      <c r="M109" s="59">
        <f>ROW(N103)</f>
        <v>103</v>
      </c>
    </row>
    <row r="110" spans="1:13" s="9" customFormat="1" ht="12.75">
      <c r="A110" s="59">
        <f>ROW(C8)</f>
        <v>8</v>
      </c>
      <c r="B110" s="22">
        <v>89</v>
      </c>
      <c r="C110" s="23" t="s">
        <v>214</v>
      </c>
      <c r="D110" s="24" t="s">
        <v>215</v>
      </c>
      <c r="E110" s="24" t="s">
        <v>17</v>
      </c>
      <c r="F110" s="25">
        <v>1988</v>
      </c>
      <c r="G110" s="29" t="str">
        <f>VLOOKUP(F110,'RN HZZ'!$A$1:$B$120,2,0)</f>
        <v>ŽA</v>
      </c>
      <c r="H110" s="60">
        <f>VLOOKUP(B110,Stopky!$B$4:$C$1039,2,0)</f>
        <v>0.03829861111111111</v>
      </c>
      <c r="I110"/>
      <c r="J110" s="60"/>
      <c r="K110" s="22">
        <f>RANK(H110,'Zadani_bezcu HZ + P'!$H$1:H$919,1)</f>
        <v>84</v>
      </c>
      <c r="L110" s="61"/>
      <c r="M110" s="59">
        <f>ROW(N104)</f>
        <v>104</v>
      </c>
    </row>
    <row r="111" spans="1:13" s="9" customFormat="1" ht="12.75">
      <c r="A111" s="59">
        <f>ROW(C9)</f>
        <v>9</v>
      </c>
      <c r="B111" s="22">
        <v>76</v>
      </c>
      <c r="C111" s="23" t="s">
        <v>216</v>
      </c>
      <c r="D111" s="24" t="s">
        <v>217</v>
      </c>
      <c r="E111" s="24" t="s">
        <v>72</v>
      </c>
      <c r="F111" s="25">
        <v>1983</v>
      </c>
      <c r="G111" s="29" t="str">
        <f>VLOOKUP(F111,'RN HZZ'!$A$1:$B$120,2,0)</f>
        <v>ŽA</v>
      </c>
      <c r="H111" s="60">
        <f>VLOOKUP(B111,Stopky!$B$4:$C$1039,2,0)</f>
        <v>0.03868055555555556</v>
      </c>
      <c r="I111"/>
      <c r="J111" s="60"/>
      <c r="K111" s="22">
        <f>RANK(H111,'Zadani_bezcu HZ + P'!$H$1:H$919,1)</f>
        <v>88</v>
      </c>
      <c r="L111" s="61"/>
      <c r="M111" s="59">
        <f>ROW(N105)</f>
        <v>105</v>
      </c>
    </row>
    <row r="112" spans="1:13" s="9" customFormat="1" ht="12.75">
      <c r="A112" s="59">
        <f>ROW(C10)</f>
        <v>10</v>
      </c>
      <c r="B112" s="22">
        <v>27</v>
      </c>
      <c r="C112" s="23" t="s">
        <v>134</v>
      </c>
      <c r="D112" s="24" t="s">
        <v>218</v>
      </c>
      <c r="E112" s="24" t="s">
        <v>136</v>
      </c>
      <c r="F112" s="31">
        <v>1998</v>
      </c>
      <c r="G112" s="29" t="str">
        <f>VLOOKUP(F112,'RN HZZ'!$A$1:$B$120,2,0)</f>
        <v>ŽA</v>
      </c>
      <c r="H112" s="60">
        <f>VLOOKUP(B112,Stopky!$B$4:$C$1039,2,0)</f>
        <v>0.040740740740740744</v>
      </c>
      <c r="I112"/>
      <c r="J112" s="60"/>
      <c r="K112" s="22">
        <f>RANK(H112,'Zadani_bezcu HZ + P'!$H$1:H$852,1)</f>
        <v>98</v>
      </c>
      <c r="L112" s="61"/>
      <c r="M112" s="59">
        <f>ROW(N106)</f>
        <v>106</v>
      </c>
    </row>
    <row r="113" spans="1:13" s="9" customFormat="1" ht="12.75">
      <c r="A113" s="62">
        <f>ROW(C1)</f>
        <v>1</v>
      </c>
      <c r="B113" s="63">
        <v>1</v>
      </c>
      <c r="C113" s="64" t="s">
        <v>219</v>
      </c>
      <c r="D113" s="65" t="s">
        <v>220</v>
      </c>
      <c r="E113" s="65" t="s">
        <v>221</v>
      </c>
      <c r="F113" s="70">
        <v>1972</v>
      </c>
      <c r="G113" s="67" t="str">
        <f>VLOOKUP(F113,'RN HZZ'!$A$1:$B$120,2,0)</f>
        <v>ŽB</v>
      </c>
      <c r="H113" s="68">
        <f>VLOOKUP(B113,Stopky!$B$4:$C$1039,2,0)</f>
        <v>0.03197916666666667</v>
      </c>
      <c r="I113" s="71"/>
      <c r="J113" s="68"/>
      <c r="K113" s="63">
        <f>RANK(H113,'Zadani_bezcu HZ + P'!$H$1:H$919,1)</f>
        <v>36</v>
      </c>
      <c r="L113" s="69"/>
      <c r="M113" s="62">
        <f>ROW(N108)</f>
        <v>108</v>
      </c>
    </row>
    <row r="114" spans="1:13" s="9" customFormat="1" ht="12.75">
      <c r="A114" s="62">
        <f>ROW(C2)</f>
        <v>2</v>
      </c>
      <c r="B114" s="63">
        <v>26</v>
      </c>
      <c r="C114" s="64" t="s">
        <v>134</v>
      </c>
      <c r="D114" s="65" t="s">
        <v>222</v>
      </c>
      <c r="E114" s="65" t="s">
        <v>136</v>
      </c>
      <c r="F114" s="70">
        <v>1972</v>
      </c>
      <c r="G114" s="67" t="str">
        <f>VLOOKUP(F114,'RN HZZ'!$A$1:$B$120,2,0)</f>
        <v>ŽB</v>
      </c>
      <c r="H114" s="68">
        <f>VLOOKUP(B114,Stopky!$B$4:$C$1039,2,0)</f>
        <v>0.03361111111111111</v>
      </c>
      <c r="I114" s="71"/>
      <c r="J114" s="68"/>
      <c r="K114" s="63">
        <f>RANK(H114,'Zadani_bezcu HZ + P'!$H$1:H$852,1)</f>
        <v>44</v>
      </c>
      <c r="L114" s="69"/>
      <c r="M114" s="62">
        <f>ROW(N109)</f>
        <v>109</v>
      </c>
    </row>
    <row r="115" spans="1:13" s="9" customFormat="1" ht="12.75">
      <c r="A115" s="62">
        <f>ROW(C3)</f>
        <v>3</v>
      </c>
      <c r="B115" s="63">
        <v>70</v>
      </c>
      <c r="C115" s="64" t="s">
        <v>141</v>
      </c>
      <c r="D115" s="65" t="s">
        <v>223</v>
      </c>
      <c r="E115" s="65" t="s">
        <v>143</v>
      </c>
      <c r="F115" s="66">
        <v>1958</v>
      </c>
      <c r="G115" s="67" t="str">
        <f>VLOOKUP(F115,'RN HZZ'!$A$1:$B$120,2,0)</f>
        <v>ŽB</v>
      </c>
      <c r="H115" s="68">
        <f>VLOOKUP(B115,Stopky!$B$4:$C$1039,2,0)</f>
        <v>0.03476851851851852</v>
      </c>
      <c r="I115" s="71"/>
      <c r="J115" s="68"/>
      <c r="K115" s="63">
        <f>RANK(H115,'Zadani_bezcu HZ + P'!$H$1:H$919,1)</f>
        <v>53</v>
      </c>
      <c r="L115" s="69"/>
      <c r="M115" s="62">
        <f>ROW(N110)</f>
        <v>110</v>
      </c>
    </row>
    <row r="116" spans="1:13" s="9" customFormat="1" ht="12.75">
      <c r="A116" s="62">
        <f>ROW(C4)</f>
        <v>4</v>
      </c>
      <c r="B116" s="63">
        <v>72</v>
      </c>
      <c r="C116" s="64" t="s">
        <v>224</v>
      </c>
      <c r="D116" s="65" t="s">
        <v>225</v>
      </c>
      <c r="E116" s="65" t="s">
        <v>78</v>
      </c>
      <c r="F116" s="66">
        <v>1966</v>
      </c>
      <c r="G116" s="67" t="str">
        <f>VLOOKUP(F116,'RN HZZ'!$A$1:$B$120,2,0)</f>
        <v>ŽB</v>
      </c>
      <c r="H116" s="68">
        <f>VLOOKUP(B116,Stopky!$B$4:$C$1039,2,0)</f>
        <v>0.03751157407407407</v>
      </c>
      <c r="I116" s="71"/>
      <c r="J116" s="68"/>
      <c r="K116" s="63">
        <f>RANK(H116,'Zadani_bezcu HZ + P'!$H$1:H$919,1)</f>
        <v>81</v>
      </c>
      <c r="L116" s="69"/>
      <c r="M116" s="62">
        <f>ROW(N111)</f>
        <v>111</v>
      </c>
    </row>
    <row r="117" spans="1:13" s="9" customFormat="1" ht="12.75">
      <c r="A117" s="62">
        <f>ROW(C5)</f>
        <v>5</v>
      </c>
      <c r="B117" s="63">
        <v>106</v>
      </c>
      <c r="C117" s="64" t="s">
        <v>226</v>
      </c>
      <c r="D117" s="65" t="s">
        <v>227</v>
      </c>
      <c r="E117" s="65" t="s">
        <v>17</v>
      </c>
      <c r="F117" s="66">
        <v>1972</v>
      </c>
      <c r="G117" s="67" t="str">
        <f>VLOOKUP(F117,'RN HZZ'!$A$1:$B$120,2,0)</f>
        <v>ŽB</v>
      </c>
      <c r="H117" s="68">
        <f>VLOOKUP(B117,Stopky!$B$4:$C$1039,2,0)</f>
        <v>0.03846064814814815</v>
      </c>
      <c r="I117" s="71"/>
      <c r="J117" s="68"/>
      <c r="K117" s="63">
        <f>RANK(H117,'Zadani_bezcu HZ + P'!$H$1:H$919,1)</f>
        <v>86</v>
      </c>
      <c r="L117" s="69"/>
      <c r="M117" s="62">
        <f>ROW(N112)</f>
        <v>112</v>
      </c>
    </row>
    <row r="118" spans="1:13" s="9" customFormat="1" ht="12.75">
      <c r="A118" s="62">
        <f>ROW(C6)</f>
        <v>6</v>
      </c>
      <c r="B118" s="63">
        <v>61</v>
      </c>
      <c r="C118" s="64" t="s">
        <v>228</v>
      </c>
      <c r="D118" s="65" t="s">
        <v>229</v>
      </c>
      <c r="E118" s="65" t="s">
        <v>17</v>
      </c>
      <c r="F118" s="66">
        <v>1971</v>
      </c>
      <c r="G118" s="67" t="str">
        <f>VLOOKUP(F118,'RN HZZ'!$A$1:$B$120,2,0)</f>
        <v>ŽB</v>
      </c>
      <c r="H118" s="68">
        <f>VLOOKUP(B118,Stopky!$B$4:$C$1039,2,0)</f>
        <v>0.03875</v>
      </c>
      <c r="I118" s="71"/>
      <c r="J118" s="68"/>
      <c r="K118" s="63">
        <f>RANK(H118,'Zadani_bezcu HZ + P'!$H$1:H$852,1)</f>
        <v>90</v>
      </c>
      <c r="L118" s="69"/>
      <c r="M118" s="62" t="e">
        <f>ROW(#REF!)</f>
        <v>#REF!</v>
      </c>
    </row>
    <row r="119" spans="1:13" s="9" customFormat="1" ht="12.75">
      <c r="A119" s="62">
        <f>ROW(C7)</f>
        <v>7</v>
      </c>
      <c r="B119" s="63">
        <v>34</v>
      </c>
      <c r="C119" s="64" t="s">
        <v>230</v>
      </c>
      <c r="D119" s="65" t="s">
        <v>229</v>
      </c>
      <c r="E119" s="65" t="s">
        <v>231</v>
      </c>
      <c r="F119" s="66">
        <v>1966</v>
      </c>
      <c r="G119" s="67" t="str">
        <f>VLOOKUP(F119,'RN HZZ'!$A$1:$B$120,2,0)</f>
        <v>ŽB</v>
      </c>
      <c r="H119" s="68">
        <f>VLOOKUP(B119,Stopky!$B$4:$C$1039,2,0)</f>
        <v>0.04092592592592593</v>
      </c>
      <c r="I119" s="71"/>
      <c r="J119" s="68"/>
      <c r="K119" s="63">
        <f>RANK(H119,'Zadani_bezcu HZ + P'!$H$1:H$919,1)</f>
        <v>101</v>
      </c>
      <c r="L119" s="69"/>
      <c r="M119" s="62">
        <f>ROW(N113)</f>
        <v>113</v>
      </c>
    </row>
    <row r="120" ht="12.75">
      <c r="C120" s="72" t="s">
        <v>2</v>
      </c>
    </row>
    <row r="125" spans="3:5" ht="12.75">
      <c r="C125" s="73"/>
      <c r="D125" s="73"/>
      <c r="E125" s="73"/>
    </row>
    <row r="126" spans="3:5" ht="12.75">
      <c r="C126" s="73"/>
      <c r="D126" s="73"/>
      <c r="E126" s="73"/>
    </row>
    <row r="127" spans="3:5" ht="12.75">
      <c r="C127" s="73"/>
      <c r="D127" s="73"/>
      <c r="E127" s="73"/>
    </row>
    <row r="128" spans="3:5" ht="12.75">
      <c r="C128" s="74" t="s">
        <v>2</v>
      </c>
      <c r="D128" s="74" t="s">
        <v>2</v>
      </c>
      <c r="E128" s="74" t="s">
        <v>2</v>
      </c>
    </row>
    <row r="129" spans="3:5" ht="12.75">
      <c r="C129" s="74" t="s">
        <v>247</v>
      </c>
      <c r="D129" s="74" t="s">
        <v>132</v>
      </c>
      <c r="E129" s="74" t="s">
        <v>248</v>
      </c>
    </row>
    <row r="130" spans="3:5" ht="12.75">
      <c r="C130" s="73" t="s">
        <v>249</v>
      </c>
      <c r="D130" s="73" t="s">
        <v>250</v>
      </c>
      <c r="E130" s="73" t="s">
        <v>251</v>
      </c>
    </row>
    <row r="131" spans="3:5" ht="12.75">
      <c r="C131" s="73" t="s">
        <v>252</v>
      </c>
      <c r="D131" s="73" t="s">
        <v>253</v>
      </c>
      <c r="E131" s="73" t="s">
        <v>251</v>
      </c>
    </row>
    <row r="132" spans="3:5" ht="12.75">
      <c r="C132" s="73" t="s">
        <v>73</v>
      </c>
      <c r="D132" s="73" t="s">
        <v>24</v>
      </c>
      <c r="E132" s="73" t="s">
        <v>72</v>
      </c>
    </row>
    <row r="133" spans="3:5" ht="12.75">
      <c r="C133" s="73" t="s">
        <v>254</v>
      </c>
      <c r="D133" s="73" t="s">
        <v>255</v>
      </c>
      <c r="E133" s="73" t="s">
        <v>256</v>
      </c>
    </row>
    <row r="134" spans="3:5" ht="12.75">
      <c r="C134" s="73" t="s">
        <v>257</v>
      </c>
      <c r="D134" s="73" t="s">
        <v>258</v>
      </c>
      <c r="E134" s="73" t="s">
        <v>259</v>
      </c>
    </row>
    <row r="135" spans="3:5" ht="12.75">
      <c r="C135" s="74" t="s">
        <v>260</v>
      </c>
      <c r="D135" s="74" t="s">
        <v>101</v>
      </c>
      <c r="E135" s="74" t="s">
        <v>261</v>
      </c>
    </row>
    <row r="136" spans="3:5" ht="12.75">
      <c r="C136" s="73" t="s">
        <v>262</v>
      </c>
      <c r="D136" s="73" t="s">
        <v>101</v>
      </c>
      <c r="E136" s="73" t="s">
        <v>78</v>
      </c>
    </row>
    <row r="137" spans="3:5" ht="12.75">
      <c r="C137" s="73" t="s">
        <v>262</v>
      </c>
      <c r="D137" s="73" t="s">
        <v>155</v>
      </c>
      <c r="E137" s="73" t="s">
        <v>78</v>
      </c>
    </row>
    <row r="138" spans="3:5" ht="12.75">
      <c r="C138" s="73" t="s">
        <v>186</v>
      </c>
      <c r="D138" s="73" t="s">
        <v>19</v>
      </c>
      <c r="E138" s="73" t="s">
        <v>20</v>
      </c>
    </row>
    <row r="139" spans="3:5" ht="12.75">
      <c r="C139" s="74" t="s">
        <v>263</v>
      </c>
      <c r="D139" s="74" t="s">
        <v>120</v>
      </c>
      <c r="E139" s="74" t="s">
        <v>28</v>
      </c>
    </row>
    <row r="140" spans="3:5" ht="12.75">
      <c r="C140" s="74" t="s">
        <v>263</v>
      </c>
      <c r="D140" s="74" t="s">
        <v>44</v>
      </c>
      <c r="E140" s="74" t="s">
        <v>264</v>
      </c>
    </row>
    <row r="141" spans="3:5" ht="12.75">
      <c r="C141" s="74" t="s">
        <v>263</v>
      </c>
      <c r="D141" s="74" t="s">
        <v>69</v>
      </c>
      <c r="E141" s="74" t="s">
        <v>264</v>
      </c>
    </row>
    <row r="142" spans="3:5" ht="12.75">
      <c r="C142" s="73" t="s">
        <v>265</v>
      </c>
      <c r="D142" s="73" t="s">
        <v>266</v>
      </c>
      <c r="E142" s="73" t="s">
        <v>267</v>
      </c>
    </row>
    <row r="143" spans="3:5" ht="12.75">
      <c r="C143" s="74" t="s">
        <v>268</v>
      </c>
      <c r="D143" s="74" t="s">
        <v>269</v>
      </c>
      <c r="E143" s="74" t="s">
        <v>270</v>
      </c>
    </row>
    <row r="144" spans="3:5" ht="12.75">
      <c r="C144" s="73" t="s">
        <v>271</v>
      </c>
      <c r="D144" s="73" t="s">
        <v>272</v>
      </c>
      <c r="E144" s="73" t="s">
        <v>78</v>
      </c>
    </row>
    <row r="145" spans="3:5" ht="12.75">
      <c r="C145" s="73" t="s">
        <v>271</v>
      </c>
      <c r="D145" s="73" t="s">
        <v>209</v>
      </c>
      <c r="E145" s="73" t="s">
        <v>28</v>
      </c>
    </row>
    <row r="146" spans="3:5" ht="12.75">
      <c r="C146" s="73" t="s">
        <v>149</v>
      </c>
      <c r="D146" s="73" t="s">
        <v>24</v>
      </c>
      <c r="E146" s="73" t="s">
        <v>28</v>
      </c>
    </row>
    <row r="147" spans="3:6" ht="12.75">
      <c r="C147" s="73" t="s">
        <v>224</v>
      </c>
      <c r="D147" s="73" t="s">
        <v>225</v>
      </c>
      <c r="E147" s="73" t="s">
        <v>78</v>
      </c>
      <c r="F147" t="s">
        <v>2</v>
      </c>
    </row>
    <row r="148" spans="3:5" ht="12.75">
      <c r="C148" s="73" t="s">
        <v>273</v>
      </c>
      <c r="D148" s="73" t="s">
        <v>27</v>
      </c>
      <c r="E148" s="73" t="s">
        <v>274</v>
      </c>
    </row>
    <row r="149" spans="3:5" ht="12.75">
      <c r="C149" s="73" t="s">
        <v>275</v>
      </c>
      <c r="D149" s="73" t="s">
        <v>276</v>
      </c>
      <c r="E149" s="73" t="s">
        <v>277</v>
      </c>
    </row>
    <row r="150" spans="3:5" ht="12.75">
      <c r="C150" s="73" t="s">
        <v>21</v>
      </c>
      <c r="D150" s="73" t="s">
        <v>22</v>
      </c>
      <c r="E150" s="73" t="s">
        <v>20</v>
      </c>
    </row>
    <row r="151" spans="3:5" ht="12.75">
      <c r="C151" s="74" t="s">
        <v>230</v>
      </c>
      <c r="D151" s="74" t="s">
        <v>229</v>
      </c>
      <c r="E151" s="74" t="s">
        <v>20</v>
      </c>
    </row>
    <row r="152" spans="3:5" ht="12.75">
      <c r="C152" s="73" t="s">
        <v>37</v>
      </c>
      <c r="D152" s="73" t="s">
        <v>38</v>
      </c>
      <c r="E152" s="73" t="s">
        <v>39</v>
      </c>
    </row>
    <row r="153" spans="3:5" ht="12.75">
      <c r="C153" s="73" t="s">
        <v>37</v>
      </c>
      <c r="D153" s="73" t="s">
        <v>152</v>
      </c>
      <c r="E153" s="73" t="s">
        <v>39</v>
      </c>
    </row>
    <row r="154" spans="3:5" ht="12.75">
      <c r="C154" s="74" t="s">
        <v>278</v>
      </c>
      <c r="D154" s="74" t="s">
        <v>117</v>
      </c>
      <c r="E154" s="74" t="s">
        <v>279</v>
      </c>
    </row>
    <row r="155" spans="3:5" ht="12.75">
      <c r="C155" s="74" t="s">
        <v>54</v>
      </c>
      <c r="D155" s="74" t="s">
        <v>55</v>
      </c>
      <c r="E155" s="74" t="s">
        <v>56</v>
      </c>
    </row>
    <row r="156" spans="3:5" ht="12.75">
      <c r="C156" s="73" t="s">
        <v>280</v>
      </c>
      <c r="D156" s="73" t="s">
        <v>32</v>
      </c>
      <c r="E156" s="73" t="s">
        <v>67</v>
      </c>
    </row>
    <row r="157" spans="3:5" ht="12.75">
      <c r="C157" s="73" t="s">
        <v>180</v>
      </c>
      <c r="D157" s="73" t="s">
        <v>181</v>
      </c>
      <c r="E157" s="73" t="s">
        <v>281</v>
      </c>
    </row>
    <row r="158" spans="3:5" ht="12.75">
      <c r="C158" s="73" t="s">
        <v>282</v>
      </c>
      <c r="D158" s="73" t="s">
        <v>258</v>
      </c>
      <c r="E158" s="73" t="s">
        <v>283</v>
      </c>
    </row>
    <row r="159" spans="3:5" ht="12.75">
      <c r="C159" s="74" t="s">
        <v>284</v>
      </c>
      <c r="D159" s="74" t="s">
        <v>285</v>
      </c>
      <c r="E159" s="73" t="s">
        <v>286</v>
      </c>
    </row>
    <row r="160" spans="3:5" ht="12.75">
      <c r="C160" s="73" t="s">
        <v>287</v>
      </c>
      <c r="D160" s="73" t="s">
        <v>90</v>
      </c>
      <c r="E160" s="73" t="s">
        <v>288</v>
      </c>
    </row>
    <row r="161" spans="3:5" ht="12.75">
      <c r="C161" s="73" t="s">
        <v>219</v>
      </c>
      <c r="D161" s="73" t="s">
        <v>220</v>
      </c>
      <c r="E161" s="73" t="s">
        <v>221</v>
      </c>
    </row>
    <row r="162" spans="3:5" ht="12.75">
      <c r="C162" s="74" t="s">
        <v>289</v>
      </c>
      <c r="D162" s="74" t="s">
        <v>52</v>
      </c>
      <c r="E162" s="74" t="s">
        <v>290</v>
      </c>
    </row>
    <row r="163" spans="3:5" ht="12.75">
      <c r="C163" s="74" t="s">
        <v>291</v>
      </c>
      <c r="D163" s="74" t="s">
        <v>292</v>
      </c>
      <c r="E163" s="74" t="s">
        <v>293</v>
      </c>
    </row>
    <row r="164" spans="3:5" ht="12.75">
      <c r="C164" s="73" t="s">
        <v>294</v>
      </c>
      <c r="D164" s="73" t="s">
        <v>202</v>
      </c>
      <c r="E164" s="73" t="s">
        <v>295</v>
      </c>
    </row>
    <row r="165" spans="3:5" ht="12.75">
      <c r="C165" s="73" t="s">
        <v>137</v>
      </c>
      <c r="D165" s="73" t="s">
        <v>47</v>
      </c>
      <c r="E165" s="73" t="s">
        <v>274</v>
      </c>
    </row>
    <row r="166" spans="3:6" ht="12.75">
      <c r="C166" s="73" t="s">
        <v>137</v>
      </c>
      <c r="D166" s="73" t="s">
        <v>138</v>
      </c>
      <c r="E166" s="73" t="s">
        <v>78</v>
      </c>
      <c r="F166" t="s">
        <v>2</v>
      </c>
    </row>
    <row r="167" spans="3:5" ht="12.75">
      <c r="C167" s="73" t="s">
        <v>296</v>
      </c>
      <c r="D167" s="73" t="s">
        <v>117</v>
      </c>
      <c r="E167" s="73" t="s">
        <v>251</v>
      </c>
    </row>
    <row r="168" spans="3:5" ht="12.75">
      <c r="C168" s="73" t="s">
        <v>161</v>
      </c>
      <c r="D168" s="73" t="s">
        <v>138</v>
      </c>
      <c r="E168" s="73" t="s">
        <v>72</v>
      </c>
    </row>
    <row r="169" spans="3:5" ht="12.75">
      <c r="C169" s="73" t="s">
        <v>122</v>
      </c>
      <c r="D169" s="73" t="s">
        <v>52</v>
      </c>
      <c r="E169" s="73" t="s">
        <v>123</v>
      </c>
    </row>
    <row r="170" spans="3:5" ht="12.75">
      <c r="C170" s="74" t="s">
        <v>297</v>
      </c>
      <c r="D170" s="74" t="s">
        <v>272</v>
      </c>
      <c r="E170" s="74" t="s">
        <v>298</v>
      </c>
    </row>
    <row r="171" spans="3:6" ht="12.75">
      <c r="C171" s="73" t="s">
        <v>299</v>
      </c>
      <c r="D171" s="73" t="s">
        <v>300</v>
      </c>
      <c r="E171" s="73" t="s">
        <v>171</v>
      </c>
      <c r="F171" t="s">
        <v>2</v>
      </c>
    </row>
    <row r="172" spans="3:5" ht="12.75">
      <c r="C172" s="74" t="s">
        <v>301</v>
      </c>
      <c r="D172" s="74" t="s">
        <v>292</v>
      </c>
      <c r="E172" s="74" t="s">
        <v>302</v>
      </c>
    </row>
    <row r="173" spans="3:6" ht="12.75">
      <c r="C173" s="73" t="s">
        <v>301</v>
      </c>
      <c r="D173" s="73" t="s">
        <v>292</v>
      </c>
      <c r="E173" s="73" t="s">
        <v>303</v>
      </c>
      <c r="F173" t="s">
        <v>2</v>
      </c>
    </row>
    <row r="174" spans="3:5" ht="12.75">
      <c r="C174" s="73" t="s">
        <v>304</v>
      </c>
      <c r="D174" s="73" t="s">
        <v>86</v>
      </c>
      <c r="E174" s="73" t="s">
        <v>78</v>
      </c>
    </row>
    <row r="175" spans="3:5" ht="12.75">
      <c r="C175" s="74" t="s">
        <v>305</v>
      </c>
      <c r="D175" s="74" t="s">
        <v>41</v>
      </c>
      <c r="E175" s="74" t="s">
        <v>306</v>
      </c>
    </row>
    <row r="176" spans="3:5" ht="12.75">
      <c r="C176" s="73" t="s">
        <v>170</v>
      </c>
      <c r="D176" s="73" t="s">
        <v>41</v>
      </c>
      <c r="E176" s="73" t="s">
        <v>171</v>
      </c>
    </row>
    <row r="177" spans="3:5" ht="12.75">
      <c r="C177" s="73" t="s">
        <v>307</v>
      </c>
      <c r="D177" s="73" t="s">
        <v>308</v>
      </c>
      <c r="E177" s="73" t="s">
        <v>309</v>
      </c>
    </row>
    <row r="178" spans="3:5" ht="12.75">
      <c r="C178" s="74" t="s">
        <v>310</v>
      </c>
      <c r="D178" s="74" t="s">
        <v>311</v>
      </c>
      <c r="E178" s="74" t="s">
        <v>312</v>
      </c>
    </row>
    <row r="179" spans="3:5" ht="12.75">
      <c r="C179" s="73" t="s">
        <v>313</v>
      </c>
      <c r="D179" s="73" t="s">
        <v>50</v>
      </c>
      <c r="E179" s="73" t="s">
        <v>314</v>
      </c>
    </row>
    <row r="180" spans="3:5" ht="12.75">
      <c r="C180" s="73" t="s">
        <v>315</v>
      </c>
      <c r="D180" s="73" t="s">
        <v>272</v>
      </c>
      <c r="E180" s="73" t="s">
        <v>316</v>
      </c>
    </row>
    <row r="181" spans="3:5" ht="12.75">
      <c r="C181" s="73" t="s">
        <v>317</v>
      </c>
      <c r="D181" s="73" t="s">
        <v>90</v>
      </c>
      <c r="E181" s="73" t="s">
        <v>78</v>
      </c>
    </row>
    <row r="182" spans="3:5" ht="12.75">
      <c r="C182" s="73" t="s">
        <v>318</v>
      </c>
      <c r="D182" s="73" t="s">
        <v>41</v>
      </c>
      <c r="E182" s="73" t="s">
        <v>78</v>
      </c>
    </row>
    <row r="183" spans="3:5" ht="12.75">
      <c r="C183" s="73" t="s">
        <v>194</v>
      </c>
      <c r="D183" s="73" t="s">
        <v>195</v>
      </c>
      <c r="E183" s="73" t="s">
        <v>319</v>
      </c>
    </row>
    <row r="184" spans="3:5" ht="12.75">
      <c r="C184" s="73" t="s">
        <v>320</v>
      </c>
      <c r="D184" s="73" t="s">
        <v>69</v>
      </c>
      <c r="E184" s="73" t="s">
        <v>321</v>
      </c>
    </row>
    <row r="185" spans="3:5" ht="12.75">
      <c r="C185" s="73" t="s">
        <v>322</v>
      </c>
      <c r="D185" s="73" t="s">
        <v>132</v>
      </c>
      <c r="E185" s="73" t="s">
        <v>274</v>
      </c>
    </row>
    <row r="186" spans="3:5" ht="12.75">
      <c r="C186" s="73" t="s">
        <v>112</v>
      </c>
      <c r="D186" s="73" t="s">
        <v>113</v>
      </c>
      <c r="E186" s="73" t="s">
        <v>114</v>
      </c>
    </row>
    <row r="187" spans="3:6" ht="12.75">
      <c r="C187" s="73" t="s">
        <v>323</v>
      </c>
      <c r="D187" s="73" t="s">
        <v>324</v>
      </c>
      <c r="E187" s="73" t="s">
        <v>325</v>
      </c>
      <c r="F187" t="s">
        <v>2</v>
      </c>
    </row>
    <row r="188" spans="3:5" ht="12.75">
      <c r="C188" s="73" t="s">
        <v>326</v>
      </c>
      <c r="D188" s="73" t="s">
        <v>120</v>
      </c>
      <c r="E188" s="73" t="s">
        <v>327</v>
      </c>
    </row>
    <row r="189" spans="3:5" ht="12.75">
      <c r="C189" s="74" t="s">
        <v>40</v>
      </c>
      <c r="D189" s="74" t="s">
        <v>41</v>
      </c>
      <c r="E189" s="74" t="s">
        <v>42</v>
      </c>
    </row>
    <row r="190" spans="3:5" ht="12.75">
      <c r="C190" s="74" t="s">
        <v>328</v>
      </c>
      <c r="D190" s="74" t="s">
        <v>329</v>
      </c>
      <c r="E190" s="74" t="s">
        <v>42</v>
      </c>
    </row>
    <row r="191" spans="3:5" ht="12.75">
      <c r="C191" s="74" t="s">
        <v>35</v>
      </c>
      <c r="D191" s="74" t="s">
        <v>27</v>
      </c>
      <c r="E191" s="74" t="s">
        <v>330</v>
      </c>
    </row>
    <row r="192" spans="3:5" ht="12.75">
      <c r="C192" s="73" t="s">
        <v>331</v>
      </c>
      <c r="D192" s="73" t="s">
        <v>24</v>
      </c>
      <c r="E192" s="73" t="s">
        <v>332</v>
      </c>
    </row>
    <row r="193" spans="3:5" ht="12.75">
      <c r="C193" s="74" t="s">
        <v>333</v>
      </c>
      <c r="D193" s="74" t="s">
        <v>120</v>
      </c>
      <c r="E193" s="74" t="s">
        <v>298</v>
      </c>
    </row>
    <row r="194" spans="3:5" ht="12.75">
      <c r="C194" s="73" t="s">
        <v>34</v>
      </c>
      <c r="D194" s="73" t="s">
        <v>19</v>
      </c>
      <c r="E194" s="73" t="s">
        <v>20</v>
      </c>
    </row>
    <row r="195" spans="3:6" ht="12.75">
      <c r="C195" s="73" t="s">
        <v>34</v>
      </c>
      <c r="D195" s="73" t="s">
        <v>52</v>
      </c>
      <c r="E195" s="73" t="s">
        <v>334</v>
      </c>
      <c r="F195" t="s">
        <v>2</v>
      </c>
    </row>
    <row r="196" spans="3:5" ht="12.75">
      <c r="C196" s="73" t="s">
        <v>34</v>
      </c>
      <c r="D196" s="73" t="s">
        <v>19</v>
      </c>
      <c r="E196" s="73" t="s">
        <v>20</v>
      </c>
    </row>
    <row r="197" spans="3:5" ht="12.75">
      <c r="C197" s="73" t="s">
        <v>335</v>
      </c>
      <c r="D197" s="73" t="s">
        <v>336</v>
      </c>
      <c r="E197" s="73" t="s">
        <v>114</v>
      </c>
    </row>
    <row r="198" spans="3:6" ht="12.75">
      <c r="C198" s="73" t="s">
        <v>337</v>
      </c>
      <c r="D198" s="73" t="s">
        <v>27</v>
      </c>
      <c r="E198" s="73" t="s">
        <v>78</v>
      </c>
      <c r="F198" t="s">
        <v>2</v>
      </c>
    </row>
    <row r="199" spans="3:5" ht="12.75">
      <c r="C199" s="73" t="s">
        <v>338</v>
      </c>
      <c r="D199" s="73" t="s">
        <v>24</v>
      </c>
      <c r="E199" s="73" t="s">
        <v>165</v>
      </c>
    </row>
    <row r="200" spans="3:5" ht="12.75">
      <c r="C200" s="73" t="s">
        <v>75</v>
      </c>
      <c r="D200" s="73" t="s">
        <v>44</v>
      </c>
      <c r="E200" s="73" t="s">
        <v>339</v>
      </c>
    </row>
    <row r="201" spans="3:5" ht="12.75">
      <c r="C201" s="74" t="s">
        <v>340</v>
      </c>
      <c r="D201" s="74" t="s">
        <v>117</v>
      </c>
      <c r="E201" s="74" t="s">
        <v>341</v>
      </c>
    </row>
    <row r="202" spans="3:5" ht="12.75">
      <c r="C202" s="73" t="s">
        <v>342</v>
      </c>
      <c r="D202" s="73" t="s">
        <v>52</v>
      </c>
      <c r="E202" s="73" t="s">
        <v>20</v>
      </c>
    </row>
    <row r="203" spans="3:5" ht="12.75">
      <c r="C203" s="73" t="s">
        <v>343</v>
      </c>
      <c r="D203" s="73" t="s">
        <v>344</v>
      </c>
      <c r="E203" s="73" t="s">
        <v>78</v>
      </c>
    </row>
    <row r="204" spans="3:5" ht="12.75">
      <c r="C204" s="73" t="s">
        <v>345</v>
      </c>
      <c r="D204" s="73" t="s">
        <v>346</v>
      </c>
      <c r="E204" s="73" t="s">
        <v>78</v>
      </c>
    </row>
    <row r="205" spans="3:5" ht="12.75">
      <c r="C205" s="73" t="s">
        <v>347</v>
      </c>
      <c r="D205" s="73" t="s">
        <v>16</v>
      </c>
      <c r="E205" s="73" t="s">
        <v>348</v>
      </c>
    </row>
    <row r="206" spans="3:5" ht="12.75">
      <c r="C206" s="73" t="s">
        <v>184</v>
      </c>
      <c r="D206" s="73" t="s">
        <v>155</v>
      </c>
      <c r="E206" s="73" t="s">
        <v>185</v>
      </c>
    </row>
    <row r="207" spans="3:5" ht="12.75">
      <c r="C207" s="74" t="s">
        <v>349</v>
      </c>
      <c r="D207" s="74" t="s">
        <v>350</v>
      </c>
      <c r="E207" s="74" t="s">
        <v>351</v>
      </c>
    </row>
    <row r="208" spans="3:5" ht="12.75">
      <c r="C208" s="74" t="s">
        <v>349</v>
      </c>
      <c r="D208" s="74" t="s">
        <v>346</v>
      </c>
      <c r="E208" s="74" t="s">
        <v>351</v>
      </c>
    </row>
    <row r="209" spans="3:5" ht="12.75">
      <c r="C209" s="73" t="s">
        <v>164</v>
      </c>
      <c r="D209" s="73" t="s">
        <v>24</v>
      </c>
      <c r="E209" s="73" t="s">
        <v>165</v>
      </c>
    </row>
    <row r="210" spans="3:5" ht="12.75">
      <c r="C210" s="73" t="s">
        <v>352</v>
      </c>
      <c r="D210" s="73" t="s">
        <v>120</v>
      </c>
      <c r="E210" s="73" t="s">
        <v>353</v>
      </c>
    </row>
    <row r="211" spans="3:5" ht="12.75">
      <c r="C211" s="73" t="s">
        <v>354</v>
      </c>
      <c r="D211" s="73" t="s">
        <v>47</v>
      </c>
      <c r="E211" s="73" t="s">
        <v>355</v>
      </c>
    </row>
    <row r="212" spans="3:5" ht="12.75">
      <c r="C212" s="73" t="s">
        <v>356</v>
      </c>
      <c r="D212" s="73" t="s">
        <v>357</v>
      </c>
      <c r="E212" s="73" t="s">
        <v>358</v>
      </c>
    </row>
    <row r="213" spans="3:5" ht="12.75">
      <c r="C213" s="73" t="s">
        <v>359</v>
      </c>
      <c r="D213" s="73" t="s">
        <v>41</v>
      </c>
      <c r="E213" s="73" t="s">
        <v>360</v>
      </c>
    </row>
    <row r="214" spans="3:5" ht="12.75">
      <c r="C214" s="73" t="s">
        <v>361</v>
      </c>
      <c r="D214" s="73" t="s">
        <v>362</v>
      </c>
      <c r="E214" s="73" t="s">
        <v>363</v>
      </c>
    </row>
    <row r="215" spans="3:5" ht="12.75">
      <c r="C215" s="74" t="s">
        <v>364</v>
      </c>
      <c r="D215" s="74" t="s">
        <v>41</v>
      </c>
      <c r="E215" s="74" t="s">
        <v>365</v>
      </c>
    </row>
    <row r="216" spans="3:5" ht="12.75">
      <c r="C216" s="73" t="s">
        <v>366</v>
      </c>
      <c r="D216" s="73" t="s">
        <v>27</v>
      </c>
      <c r="E216" s="73" t="s">
        <v>367</v>
      </c>
    </row>
    <row r="217" spans="3:5" ht="12.75">
      <c r="C217" s="73" t="s">
        <v>368</v>
      </c>
      <c r="D217" s="73" t="s">
        <v>207</v>
      </c>
      <c r="E217" s="73" t="s">
        <v>2</v>
      </c>
    </row>
    <row r="218" spans="3:6" ht="12.75">
      <c r="C218" s="73" t="s">
        <v>146</v>
      </c>
      <c r="D218" s="73" t="s">
        <v>147</v>
      </c>
      <c r="E218" s="73" t="s">
        <v>148</v>
      </c>
      <c r="F218" t="s">
        <v>2</v>
      </c>
    </row>
    <row r="219" spans="3:5" ht="12.75">
      <c r="C219" s="73" t="s">
        <v>369</v>
      </c>
      <c r="D219" s="73" t="s">
        <v>69</v>
      </c>
      <c r="E219" s="73" t="s">
        <v>221</v>
      </c>
    </row>
    <row r="220" spans="3:5" ht="12.75">
      <c r="C220" s="73" t="s">
        <v>370</v>
      </c>
      <c r="D220" s="73" t="s">
        <v>371</v>
      </c>
      <c r="E220" s="73" t="s">
        <v>372</v>
      </c>
    </row>
    <row r="221" spans="3:5" ht="12.75">
      <c r="C221" s="73" t="s">
        <v>159</v>
      </c>
      <c r="D221" s="73" t="s">
        <v>19</v>
      </c>
      <c r="E221" s="73" t="s">
        <v>160</v>
      </c>
    </row>
    <row r="222" spans="3:5" ht="12.75">
      <c r="C222" s="73" t="s">
        <v>373</v>
      </c>
      <c r="D222" s="73" t="s">
        <v>86</v>
      </c>
      <c r="E222" s="73" t="s">
        <v>374</v>
      </c>
    </row>
    <row r="223" spans="3:5" ht="12.75">
      <c r="C223" s="73" t="s">
        <v>375</v>
      </c>
      <c r="D223" s="73" t="s">
        <v>376</v>
      </c>
      <c r="E223" s="73" t="s">
        <v>377</v>
      </c>
    </row>
    <row r="224" spans="3:5" ht="12.75">
      <c r="C224" s="73" t="s">
        <v>172</v>
      </c>
      <c r="D224" s="73" t="s">
        <v>47</v>
      </c>
      <c r="E224" s="73" t="s">
        <v>173</v>
      </c>
    </row>
    <row r="225" spans="3:5" ht="12.75">
      <c r="C225" s="73" t="s">
        <v>378</v>
      </c>
      <c r="D225" s="73" t="s">
        <v>379</v>
      </c>
      <c r="E225" s="73" t="s">
        <v>78</v>
      </c>
    </row>
    <row r="226" spans="3:5" ht="12.75">
      <c r="C226" s="73" t="s">
        <v>380</v>
      </c>
      <c r="D226" s="73" t="s">
        <v>50</v>
      </c>
      <c r="E226" s="73" t="s">
        <v>78</v>
      </c>
    </row>
    <row r="227" spans="3:5" ht="12.75">
      <c r="C227" s="73" t="s">
        <v>381</v>
      </c>
      <c r="D227" s="73" t="s">
        <v>382</v>
      </c>
      <c r="E227" s="73" t="s">
        <v>383</v>
      </c>
    </row>
    <row r="228" spans="3:5" ht="12.75">
      <c r="C228" s="73" t="s">
        <v>23</v>
      </c>
      <c r="D228" s="73" t="s">
        <v>24</v>
      </c>
      <c r="E228" s="73" t="s">
        <v>384</v>
      </c>
    </row>
    <row r="229" spans="3:5" ht="12.75">
      <c r="C229" s="73" t="s">
        <v>77</v>
      </c>
      <c r="D229" s="73" t="s">
        <v>52</v>
      </c>
      <c r="E229" s="73" t="s">
        <v>78</v>
      </c>
    </row>
    <row r="230" spans="3:5" ht="12.75">
      <c r="C230" s="73" t="s">
        <v>188</v>
      </c>
      <c r="D230" s="73" t="s">
        <v>69</v>
      </c>
      <c r="E230" s="73" t="s">
        <v>189</v>
      </c>
    </row>
    <row r="231" spans="3:5" ht="12.75">
      <c r="C231" s="73" t="s">
        <v>188</v>
      </c>
      <c r="D231" s="73" t="s">
        <v>47</v>
      </c>
      <c r="E231" s="73" t="s">
        <v>189</v>
      </c>
    </row>
    <row r="232" spans="3:5" ht="12.75">
      <c r="C232" s="73" t="s">
        <v>385</v>
      </c>
      <c r="D232" s="73" t="s">
        <v>386</v>
      </c>
      <c r="E232" s="73" t="s">
        <v>281</v>
      </c>
    </row>
    <row r="233" spans="3:5" ht="12.75">
      <c r="C233" s="73" t="s">
        <v>387</v>
      </c>
      <c r="D233" s="73" t="s">
        <v>110</v>
      </c>
      <c r="E233" s="73" t="s">
        <v>388</v>
      </c>
    </row>
    <row r="234" spans="3:5" ht="12.75">
      <c r="C234" s="73" t="s">
        <v>387</v>
      </c>
      <c r="D234" s="73" t="s">
        <v>389</v>
      </c>
      <c r="E234" s="73" t="s">
        <v>390</v>
      </c>
    </row>
    <row r="235" spans="3:5" ht="12.75">
      <c r="C235" s="74" t="s">
        <v>391</v>
      </c>
      <c r="D235" s="74" t="s">
        <v>16</v>
      </c>
      <c r="E235" s="74" t="s">
        <v>392</v>
      </c>
    </row>
    <row r="236" spans="3:5" ht="12.75">
      <c r="C236" s="74" t="s">
        <v>103</v>
      </c>
      <c r="D236" s="74" t="s">
        <v>19</v>
      </c>
      <c r="E236" s="74" t="s">
        <v>72</v>
      </c>
    </row>
    <row r="237" spans="3:5" ht="12.75">
      <c r="C237" s="73" t="s">
        <v>393</v>
      </c>
      <c r="D237" s="73" t="s">
        <v>24</v>
      </c>
      <c r="E237" s="73" t="s">
        <v>394</v>
      </c>
    </row>
    <row r="238" spans="3:5" ht="12.75">
      <c r="C238" s="73" t="s">
        <v>395</v>
      </c>
      <c r="D238" s="73" t="s">
        <v>47</v>
      </c>
      <c r="E238" s="73" t="s">
        <v>396</v>
      </c>
    </row>
    <row r="239" spans="3:5" ht="12.75">
      <c r="C239" s="73" t="s">
        <v>144</v>
      </c>
      <c r="D239" s="73" t="s">
        <v>117</v>
      </c>
      <c r="E239" s="73" t="s">
        <v>78</v>
      </c>
    </row>
    <row r="240" spans="3:5" ht="12.75">
      <c r="C240" s="73" t="s">
        <v>104</v>
      </c>
      <c r="D240" s="73" t="s">
        <v>16</v>
      </c>
      <c r="E240" s="73" t="s">
        <v>78</v>
      </c>
    </row>
    <row r="241" spans="3:5" ht="12.75">
      <c r="C241" s="73" t="s">
        <v>101</v>
      </c>
      <c r="D241" s="73" t="s">
        <v>175</v>
      </c>
      <c r="E241" s="73" t="s">
        <v>114</v>
      </c>
    </row>
    <row r="242" spans="3:5" ht="12.75">
      <c r="C242" s="73" t="s">
        <v>101</v>
      </c>
      <c r="D242" s="73" t="s">
        <v>117</v>
      </c>
      <c r="E242" s="73" t="s">
        <v>374</v>
      </c>
    </row>
    <row r="243" spans="3:5" ht="12.75">
      <c r="C243" s="73" t="s">
        <v>397</v>
      </c>
      <c r="D243" s="73" t="s">
        <v>255</v>
      </c>
      <c r="E243" s="73" t="s">
        <v>114</v>
      </c>
    </row>
    <row r="244" spans="3:6" ht="12.75">
      <c r="C244" s="73" t="s">
        <v>398</v>
      </c>
      <c r="D244" s="73" t="s">
        <v>207</v>
      </c>
      <c r="E244" s="73" t="s">
        <v>114</v>
      </c>
      <c r="F244" t="s">
        <v>2</v>
      </c>
    </row>
    <row r="245" spans="3:5" ht="12.75">
      <c r="C245" s="73" t="s">
        <v>399</v>
      </c>
      <c r="D245" s="73" t="s">
        <v>400</v>
      </c>
      <c r="E245" s="73" t="s">
        <v>401</v>
      </c>
    </row>
    <row r="246" spans="3:5" ht="12.75">
      <c r="C246" s="73" t="s">
        <v>168</v>
      </c>
      <c r="D246" s="73" t="s">
        <v>84</v>
      </c>
      <c r="E246" s="73" t="s">
        <v>169</v>
      </c>
    </row>
    <row r="247" spans="3:5" ht="12.75">
      <c r="C247" s="73" t="s">
        <v>402</v>
      </c>
      <c r="D247" s="73" t="s">
        <v>41</v>
      </c>
      <c r="E247" s="73" t="s">
        <v>403</v>
      </c>
    </row>
    <row r="248" spans="3:5" ht="12.75">
      <c r="C248" s="73" t="s">
        <v>402</v>
      </c>
      <c r="D248" s="73" t="s">
        <v>41</v>
      </c>
      <c r="E248" s="73" t="s">
        <v>404</v>
      </c>
    </row>
    <row r="249" spans="3:5" ht="12.75">
      <c r="C249" s="73" t="s">
        <v>405</v>
      </c>
      <c r="D249" s="73" t="s">
        <v>120</v>
      </c>
      <c r="E249" s="73" t="s">
        <v>221</v>
      </c>
    </row>
    <row r="250" spans="3:5" ht="12.75">
      <c r="C250" s="74" t="s">
        <v>18</v>
      </c>
      <c r="D250" s="74" t="s">
        <v>19</v>
      </c>
      <c r="E250" s="74" t="s">
        <v>20</v>
      </c>
    </row>
    <row r="251" spans="3:5" ht="12.75">
      <c r="C251" s="74" t="s">
        <v>406</v>
      </c>
      <c r="D251" s="74" t="s">
        <v>84</v>
      </c>
      <c r="E251" s="74" t="s">
        <v>407</v>
      </c>
    </row>
    <row r="252" spans="3:5" ht="12.75">
      <c r="C252" s="73" t="s">
        <v>408</v>
      </c>
      <c r="D252" s="73" t="s">
        <v>24</v>
      </c>
      <c r="E252" s="73" t="s">
        <v>67</v>
      </c>
    </row>
    <row r="253" spans="3:5" ht="12.75">
      <c r="C253" s="74" t="s">
        <v>174</v>
      </c>
      <c r="D253" s="74" t="s">
        <v>41</v>
      </c>
      <c r="E253" s="74" t="s">
        <v>28</v>
      </c>
    </row>
    <row r="254" spans="3:5" ht="12.75">
      <c r="C254" s="73" t="s">
        <v>409</v>
      </c>
      <c r="D254" s="73" t="s">
        <v>19</v>
      </c>
      <c r="E254" s="73" t="s">
        <v>410</v>
      </c>
    </row>
    <row r="255" spans="3:5" ht="12.75">
      <c r="C255" s="73" t="s">
        <v>411</v>
      </c>
      <c r="D255" s="73" t="s">
        <v>412</v>
      </c>
      <c r="E255" s="73" t="s">
        <v>413</v>
      </c>
    </row>
    <row r="256" spans="3:5" ht="12.75">
      <c r="C256" s="74" t="s">
        <v>414</v>
      </c>
      <c r="D256" s="74" t="s">
        <v>19</v>
      </c>
      <c r="E256" s="74" t="s">
        <v>351</v>
      </c>
    </row>
    <row r="257" spans="3:5" ht="12.75">
      <c r="C257" s="73" t="s">
        <v>178</v>
      </c>
      <c r="D257" s="73" t="s">
        <v>69</v>
      </c>
      <c r="E257" s="73" t="s">
        <v>179</v>
      </c>
    </row>
    <row r="258" spans="3:5" ht="12.75">
      <c r="C258" s="74" t="s">
        <v>178</v>
      </c>
      <c r="D258" s="74" t="s">
        <v>117</v>
      </c>
      <c r="E258" s="74" t="s">
        <v>403</v>
      </c>
    </row>
    <row r="259" spans="3:5" ht="12.75">
      <c r="C259" s="73" t="s">
        <v>415</v>
      </c>
      <c r="D259" s="73" t="s">
        <v>117</v>
      </c>
      <c r="E259" s="73" t="s">
        <v>171</v>
      </c>
    </row>
    <row r="260" spans="3:5" ht="12.75">
      <c r="C260" s="73" t="s">
        <v>416</v>
      </c>
      <c r="D260" s="73" t="s">
        <v>417</v>
      </c>
      <c r="E260" s="73" t="s">
        <v>302</v>
      </c>
    </row>
    <row r="261" spans="3:5" ht="12.75">
      <c r="C261" s="73" t="s">
        <v>418</v>
      </c>
      <c r="D261" s="73" t="s">
        <v>419</v>
      </c>
      <c r="E261" s="73" t="s">
        <v>420</v>
      </c>
    </row>
    <row r="262" spans="3:5" ht="12.75">
      <c r="C262" s="73" t="s">
        <v>421</v>
      </c>
      <c r="D262" s="73" t="s">
        <v>53</v>
      </c>
      <c r="E262" s="73" t="s">
        <v>422</v>
      </c>
    </row>
    <row r="263" spans="3:5" ht="12.75">
      <c r="C263" s="73" t="s">
        <v>423</v>
      </c>
      <c r="D263" s="73" t="s">
        <v>24</v>
      </c>
      <c r="E263" s="73" t="s">
        <v>424</v>
      </c>
    </row>
    <row r="264" spans="3:5" ht="12.75">
      <c r="C264" s="73" t="s">
        <v>425</v>
      </c>
      <c r="D264" s="73" t="s">
        <v>24</v>
      </c>
      <c r="E264" s="73" t="s">
        <v>114</v>
      </c>
    </row>
    <row r="265" spans="3:5" ht="12.75">
      <c r="C265" s="74" t="s">
        <v>426</v>
      </c>
      <c r="D265" s="74" t="s">
        <v>65</v>
      </c>
      <c r="E265" s="74" t="s">
        <v>427</v>
      </c>
    </row>
    <row r="266" spans="3:5" ht="12.75">
      <c r="C266" s="73" t="s">
        <v>428</v>
      </c>
      <c r="D266" s="73" t="s">
        <v>376</v>
      </c>
      <c r="E266" s="73" t="s">
        <v>429</v>
      </c>
    </row>
    <row r="267" spans="3:6" ht="12.75">
      <c r="C267" s="73" t="s">
        <v>430</v>
      </c>
      <c r="D267" s="73" t="s">
        <v>431</v>
      </c>
      <c r="E267" s="73" t="s">
        <v>432</v>
      </c>
      <c r="F267" t="s">
        <v>2</v>
      </c>
    </row>
    <row r="268" spans="3:5" ht="12.75">
      <c r="C268" s="73" t="s">
        <v>433</v>
      </c>
      <c r="D268" s="73" t="s">
        <v>44</v>
      </c>
      <c r="E268" s="73" t="s">
        <v>434</v>
      </c>
    </row>
    <row r="269" spans="3:5" ht="12.75">
      <c r="C269" s="73" t="s">
        <v>435</v>
      </c>
      <c r="D269" s="73" t="s">
        <v>44</v>
      </c>
      <c r="E269" s="73" t="s">
        <v>434</v>
      </c>
    </row>
    <row r="270" spans="3:5" ht="12.75">
      <c r="C270" s="73" t="s">
        <v>436</v>
      </c>
      <c r="D270" s="73" t="s">
        <v>41</v>
      </c>
      <c r="E270" s="73" t="s">
        <v>437</v>
      </c>
    </row>
    <row r="271" spans="3:5" ht="12.75">
      <c r="C271" s="73" t="s">
        <v>187</v>
      </c>
      <c r="D271" s="73" t="s">
        <v>19</v>
      </c>
      <c r="E271" s="73" t="s">
        <v>160</v>
      </c>
    </row>
    <row r="272" spans="3:6" ht="12.75">
      <c r="C272" s="73" t="s">
        <v>438</v>
      </c>
      <c r="D272" s="73" t="s">
        <v>191</v>
      </c>
      <c r="E272" s="73" t="s">
        <v>439</v>
      </c>
      <c r="F272" t="s">
        <v>2</v>
      </c>
    </row>
    <row r="273" spans="3:6" ht="12.75">
      <c r="C273" s="73" t="s">
        <v>438</v>
      </c>
      <c r="D273" s="73" t="s">
        <v>16</v>
      </c>
      <c r="E273" s="73" t="s">
        <v>440</v>
      </c>
      <c r="F273" t="s">
        <v>2</v>
      </c>
    </row>
    <row r="274" spans="3:5" ht="12.75">
      <c r="C274" s="74" t="s">
        <v>441</v>
      </c>
      <c r="D274" s="74" t="s">
        <v>92</v>
      </c>
      <c r="E274" s="74" t="s">
        <v>442</v>
      </c>
    </row>
    <row r="275" spans="3:6" ht="12.75">
      <c r="C275" s="73" t="s">
        <v>68</v>
      </c>
      <c r="D275" s="73" t="s">
        <v>52</v>
      </c>
      <c r="E275" s="73" t="s">
        <v>171</v>
      </c>
      <c r="F275" t="s">
        <v>2</v>
      </c>
    </row>
    <row r="276" spans="3:5" ht="12.75">
      <c r="C276" s="73" t="s">
        <v>443</v>
      </c>
      <c r="D276" s="73" t="s">
        <v>444</v>
      </c>
      <c r="E276" s="73" t="s">
        <v>78</v>
      </c>
    </row>
    <row r="277" spans="3:5" ht="12.75">
      <c r="C277" s="73" t="s">
        <v>445</v>
      </c>
      <c r="D277" s="73" t="s">
        <v>47</v>
      </c>
      <c r="E277" s="73" t="s">
        <v>446</v>
      </c>
    </row>
    <row r="278" spans="3:5" ht="12.75">
      <c r="C278" s="73" t="s">
        <v>447</v>
      </c>
      <c r="D278" s="73" t="s">
        <v>53</v>
      </c>
      <c r="E278" s="73" t="s">
        <v>448</v>
      </c>
    </row>
    <row r="279" spans="3:5" ht="12.75">
      <c r="C279" s="73" t="s">
        <v>449</v>
      </c>
      <c r="D279" s="73" t="s">
        <v>379</v>
      </c>
      <c r="E279" s="73" t="s">
        <v>450</v>
      </c>
    </row>
    <row r="280" spans="3:5" ht="12.75">
      <c r="C280" s="74" t="s">
        <v>451</v>
      </c>
      <c r="D280" s="74" t="s">
        <v>452</v>
      </c>
      <c r="E280" s="74" t="s">
        <v>150</v>
      </c>
    </row>
    <row r="281" spans="3:5" ht="12.75">
      <c r="C281" s="73" t="s">
        <v>453</v>
      </c>
      <c r="D281" s="73" t="s">
        <v>41</v>
      </c>
      <c r="E281" s="73" t="s">
        <v>78</v>
      </c>
    </row>
    <row r="282" spans="3:5" ht="12.75">
      <c r="C282" s="73" t="s">
        <v>454</v>
      </c>
      <c r="D282" s="73" t="s">
        <v>47</v>
      </c>
      <c r="E282" s="73" t="s">
        <v>455</v>
      </c>
    </row>
    <row r="283" spans="3:5" ht="12.75">
      <c r="C283" s="73" t="s">
        <v>456</v>
      </c>
      <c r="D283" s="73" t="s">
        <v>19</v>
      </c>
      <c r="E283" s="73" t="s">
        <v>78</v>
      </c>
    </row>
    <row r="284" spans="3:5" ht="12.75">
      <c r="C284" s="73" t="s">
        <v>457</v>
      </c>
      <c r="D284" s="73" t="s">
        <v>458</v>
      </c>
      <c r="E284" s="73" t="s">
        <v>459</v>
      </c>
    </row>
    <row r="285" spans="3:5" ht="12.75">
      <c r="C285" s="73" t="s">
        <v>460</v>
      </c>
      <c r="D285" s="73" t="s">
        <v>101</v>
      </c>
      <c r="E285" s="73" t="s">
        <v>78</v>
      </c>
    </row>
    <row r="286" spans="3:5" ht="12.75">
      <c r="C286" s="73" t="s">
        <v>64</v>
      </c>
      <c r="D286" s="73" t="s">
        <v>65</v>
      </c>
      <c r="E286" s="73" t="s">
        <v>78</v>
      </c>
    </row>
    <row r="287" spans="3:5" ht="12.75">
      <c r="C287" s="74" t="s">
        <v>461</v>
      </c>
      <c r="D287" s="74" t="s">
        <v>16</v>
      </c>
      <c r="E287" s="74" t="s">
        <v>50</v>
      </c>
    </row>
    <row r="288" spans="3:5" ht="12.75">
      <c r="C288" s="74" t="s">
        <v>199</v>
      </c>
      <c r="D288" s="74" t="s">
        <v>92</v>
      </c>
      <c r="E288" s="74" t="s">
        <v>56</v>
      </c>
    </row>
    <row r="289" spans="3:5" ht="12.75">
      <c r="C289" s="73" t="s">
        <v>462</v>
      </c>
      <c r="D289" s="73" t="s">
        <v>120</v>
      </c>
      <c r="E289" s="73" t="s">
        <v>463</v>
      </c>
    </row>
    <row r="290" spans="3:5" ht="12.75">
      <c r="C290" s="73" t="s">
        <v>141</v>
      </c>
      <c r="D290" s="73" t="s">
        <v>142</v>
      </c>
      <c r="E290" s="73" t="s">
        <v>319</v>
      </c>
    </row>
    <row r="291" spans="3:5" ht="12.75">
      <c r="C291" s="73" t="s">
        <v>141</v>
      </c>
      <c r="D291" s="73" t="s">
        <v>223</v>
      </c>
      <c r="E291" s="73" t="s">
        <v>319</v>
      </c>
    </row>
    <row r="292" spans="3:5" ht="12.75">
      <c r="C292" s="73" t="s">
        <v>464</v>
      </c>
      <c r="D292" s="73" t="s">
        <v>465</v>
      </c>
      <c r="E292" s="73" t="s">
        <v>20</v>
      </c>
    </row>
    <row r="293" spans="3:5" ht="12.75">
      <c r="C293" s="73" t="s">
        <v>466</v>
      </c>
      <c r="D293" s="73" t="s">
        <v>467</v>
      </c>
      <c r="E293" s="73" t="s">
        <v>20</v>
      </c>
    </row>
    <row r="294" spans="3:5" ht="12.75">
      <c r="C294" s="73" t="s">
        <v>204</v>
      </c>
      <c r="D294" s="73" t="s">
        <v>205</v>
      </c>
      <c r="E294" s="73" t="s">
        <v>20</v>
      </c>
    </row>
    <row r="295" spans="3:5" ht="12.75">
      <c r="C295" s="73" t="s">
        <v>204</v>
      </c>
      <c r="D295" s="73" t="s">
        <v>468</v>
      </c>
      <c r="E295" s="73" t="s">
        <v>78</v>
      </c>
    </row>
    <row r="296" spans="3:5" ht="12.75">
      <c r="C296" s="74" t="s">
        <v>469</v>
      </c>
      <c r="D296" s="74" t="s">
        <v>90</v>
      </c>
      <c r="E296" s="74" t="s">
        <v>470</v>
      </c>
    </row>
    <row r="297" spans="3:5" ht="12.75">
      <c r="C297" s="73" t="s">
        <v>163</v>
      </c>
      <c r="D297" s="73" t="s">
        <v>117</v>
      </c>
      <c r="E297" s="73" t="s">
        <v>471</v>
      </c>
    </row>
    <row r="298" spans="3:5" ht="12.75">
      <c r="C298" s="73" t="s">
        <v>163</v>
      </c>
      <c r="D298" s="73" t="s">
        <v>472</v>
      </c>
      <c r="E298" s="73" t="s">
        <v>471</v>
      </c>
    </row>
    <row r="299" spans="3:5" ht="12.75">
      <c r="C299" s="73" t="s">
        <v>473</v>
      </c>
      <c r="D299" s="73" t="s">
        <v>474</v>
      </c>
      <c r="E299" s="73" t="s">
        <v>475</v>
      </c>
    </row>
    <row r="300" spans="3:5" ht="12.75">
      <c r="C300" s="73" t="s">
        <v>476</v>
      </c>
      <c r="D300" s="73" t="s">
        <v>90</v>
      </c>
      <c r="E300" s="73" t="s">
        <v>429</v>
      </c>
    </row>
    <row r="301" spans="3:5" ht="12.75">
      <c r="C301" s="73" t="s">
        <v>477</v>
      </c>
      <c r="D301" s="73" t="s">
        <v>38</v>
      </c>
      <c r="E301" s="73" t="s">
        <v>420</v>
      </c>
    </row>
    <row r="302" spans="3:5" ht="12.75">
      <c r="C302" s="73" t="s">
        <v>478</v>
      </c>
      <c r="D302" s="73" t="s">
        <v>479</v>
      </c>
      <c r="E302" s="73" t="s">
        <v>420</v>
      </c>
    </row>
    <row r="303" spans="3:5" ht="12.75">
      <c r="C303" s="73" t="s">
        <v>480</v>
      </c>
      <c r="D303" s="73" t="s">
        <v>52</v>
      </c>
      <c r="E303" s="73" t="s">
        <v>410</v>
      </c>
    </row>
    <row r="304" spans="3:5" ht="12.75">
      <c r="C304" s="73" t="s">
        <v>83</v>
      </c>
      <c r="D304" s="73" t="s">
        <v>24</v>
      </c>
      <c r="E304" s="73" t="s">
        <v>78</v>
      </c>
    </row>
    <row r="305" spans="3:6" ht="12.75">
      <c r="C305" s="73" t="s">
        <v>83</v>
      </c>
      <c r="D305" s="73" t="s">
        <v>84</v>
      </c>
      <c r="E305" s="73" t="s">
        <v>78</v>
      </c>
      <c r="F305" t="s">
        <v>2</v>
      </c>
    </row>
    <row r="306" spans="3:5" ht="12.75">
      <c r="C306" s="73" t="s">
        <v>83</v>
      </c>
      <c r="D306" s="73" t="s">
        <v>481</v>
      </c>
      <c r="E306" s="73" t="s">
        <v>482</v>
      </c>
    </row>
    <row r="307" spans="3:5" ht="12.75">
      <c r="C307" s="73" t="s">
        <v>483</v>
      </c>
      <c r="D307" s="73" t="s">
        <v>484</v>
      </c>
      <c r="E307" s="73" t="s">
        <v>78</v>
      </c>
    </row>
    <row r="308" spans="3:5" ht="12.75">
      <c r="C308" s="73" t="s">
        <v>100</v>
      </c>
      <c r="D308" s="73" t="s">
        <v>101</v>
      </c>
      <c r="E308" s="73" t="s">
        <v>485</v>
      </c>
    </row>
    <row r="309" spans="3:5" ht="12.75">
      <c r="C309" s="73" t="s">
        <v>71</v>
      </c>
      <c r="D309" s="73" t="s">
        <v>53</v>
      </c>
      <c r="E309" s="73" t="s">
        <v>72</v>
      </c>
    </row>
    <row r="310" spans="3:5" ht="12.75">
      <c r="C310" s="73" t="s">
        <v>486</v>
      </c>
      <c r="D310" s="73" t="s">
        <v>24</v>
      </c>
      <c r="E310" s="73" t="s">
        <v>2</v>
      </c>
    </row>
    <row r="311" spans="3:5" ht="12.75">
      <c r="C311" s="74" t="s">
        <v>487</v>
      </c>
      <c r="D311" s="74" t="s">
        <v>95</v>
      </c>
      <c r="E311" s="74" t="s">
        <v>488</v>
      </c>
    </row>
    <row r="312" spans="3:5" ht="12.75">
      <c r="C312" s="73" t="s">
        <v>489</v>
      </c>
      <c r="D312" s="73" t="s">
        <v>117</v>
      </c>
      <c r="E312" s="73" t="s">
        <v>490</v>
      </c>
    </row>
    <row r="313" spans="3:5" ht="12.75">
      <c r="C313" s="73" t="s">
        <v>115</v>
      </c>
      <c r="D313" s="73" t="s">
        <v>69</v>
      </c>
      <c r="E313" s="73" t="s">
        <v>491</v>
      </c>
    </row>
    <row r="314" spans="3:6" ht="12.75">
      <c r="C314" s="73" t="s">
        <v>492</v>
      </c>
      <c r="D314" s="73" t="s">
        <v>132</v>
      </c>
      <c r="E314" s="73" t="s">
        <v>493</v>
      </c>
      <c r="F314" t="s">
        <v>2</v>
      </c>
    </row>
    <row r="315" spans="3:5" ht="12.75">
      <c r="C315" s="73" t="s">
        <v>494</v>
      </c>
      <c r="D315" s="73" t="s">
        <v>24</v>
      </c>
      <c r="E315" s="73" t="s">
        <v>72</v>
      </c>
    </row>
    <row r="316" spans="3:5" ht="12.75">
      <c r="C316" s="73" t="s">
        <v>190</v>
      </c>
      <c r="D316" s="73" t="s">
        <v>191</v>
      </c>
      <c r="E316" s="73" t="s">
        <v>192</v>
      </c>
    </row>
    <row r="317" spans="3:5" ht="12.75">
      <c r="C317" s="74" t="s">
        <v>495</v>
      </c>
      <c r="D317" s="74" t="s">
        <v>47</v>
      </c>
      <c r="E317" s="74" t="s">
        <v>496</v>
      </c>
    </row>
    <row r="318" spans="3:5" ht="12.75">
      <c r="C318" s="73" t="s">
        <v>176</v>
      </c>
      <c r="D318" s="73" t="s">
        <v>24</v>
      </c>
      <c r="E318" s="73" t="s">
        <v>177</v>
      </c>
    </row>
    <row r="319" spans="3:5" ht="12.75">
      <c r="C319" s="73" t="s">
        <v>157</v>
      </c>
      <c r="D319" s="73" t="s">
        <v>158</v>
      </c>
      <c r="E319" s="73" t="s">
        <v>448</v>
      </c>
    </row>
    <row r="320" spans="3:5" ht="12.75">
      <c r="C320" s="73" t="s">
        <v>70</v>
      </c>
      <c r="D320" s="73" t="s">
        <v>24</v>
      </c>
      <c r="E320" s="73" t="s">
        <v>20</v>
      </c>
    </row>
    <row r="321" spans="3:6" ht="12.75">
      <c r="C321" s="73" t="s">
        <v>497</v>
      </c>
      <c r="D321" s="73" t="s">
        <v>255</v>
      </c>
      <c r="E321" s="73" t="s">
        <v>498</v>
      </c>
      <c r="F321" t="s">
        <v>2</v>
      </c>
    </row>
    <row r="322" spans="3:5" ht="12.75">
      <c r="C322" s="73" t="s">
        <v>499</v>
      </c>
      <c r="D322" s="73" t="s">
        <v>16</v>
      </c>
      <c r="E322" s="73" t="s">
        <v>67</v>
      </c>
    </row>
    <row r="323" spans="3:5" ht="12.75">
      <c r="C323" s="74" t="s">
        <v>500</v>
      </c>
      <c r="D323" s="74" t="s">
        <v>92</v>
      </c>
      <c r="E323" s="74" t="s">
        <v>351</v>
      </c>
    </row>
    <row r="324" spans="3:5" ht="12.75">
      <c r="C324" s="73" t="s">
        <v>59</v>
      </c>
      <c r="D324" s="73" t="s">
        <v>501</v>
      </c>
      <c r="E324" s="73" t="s">
        <v>502</v>
      </c>
    </row>
    <row r="325" spans="3:5" ht="12.75">
      <c r="C325" s="73" t="s">
        <v>503</v>
      </c>
      <c r="D325" s="73" t="s">
        <v>90</v>
      </c>
      <c r="E325" s="73" t="s">
        <v>504</v>
      </c>
    </row>
    <row r="326" spans="3:5" ht="12.75">
      <c r="C326" s="73" t="s">
        <v>43</v>
      </c>
      <c r="D326" s="73" t="s">
        <v>110</v>
      </c>
      <c r="E326" s="73" t="s">
        <v>505</v>
      </c>
    </row>
    <row r="327" spans="3:5" ht="12.75">
      <c r="C327" s="73" t="s">
        <v>43</v>
      </c>
      <c r="D327" s="73" t="s">
        <v>44</v>
      </c>
      <c r="E327" s="73" t="s">
        <v>20</v>
      </c>
    </row>
    <row r="328" spans="3:5" ht="12.75">
      <c r="C328" s="73" t="s">
        <v>506</v>
      </c>
      <c r="D328" s="73" t="s">
        <v>32</v>
      </c>
      <c r="E328" s="73" t="s">
        <v>507</v>
      </c>
    </row>
    <row r="329" spans="3:5" ht="12.75">
      <c r="C329" s="74" t="s">
        <v>508</v>
      </c>
      <c r="D329" s="74" t="s">
        <v>272</v>
      </c>
      <c r="E329" s="74" t="s">
        <v>509</v>
      </c>
    </row>
    <row r="330" spans="3:5" ht="12.75">
      <c r="C330" s="73" t="s">
        <v>510</v>
      </c>
      <c r="D330" s="73" t="s">
        <v>357</v>
      </c>
      <c r="E330" s="73" t="s">
        <v>28</v>
      </c>
    </row>
    <row r="331" spans="3:5" ht="12.75">
      <c r="C331" s="73" t="s">
        <v>212</v>
      </c>
      <c r="D331" s="73" t="s">
        <v>213</v>
      </c>
      <c r="E331" s="73" t="s">
        <v>78</v>
      </c>
    </row>
    <row r="332" spans="3:5" ht="12.75">
      <c r="C332" s="73" t="s">
        <v>511</v>
      </c>
      <c r="D332" s="73" t="s">
        <v>350</v>
      </c>
      <c r="E332" s="73" t="s">
        <v>512</v>
      </c>
    </row>
    <row r="333" spans="3:5" ht="12.75">
      <c r="C333" s="74" t="s">
        <v>513</v>
      </c>
      <c r="D333" s="74" t="s">
        <v>47</v>
      </c>
      <c r="E333" s="74" t="s">
        <v>514</v>
      </c>
    </row>
    <row r="334" spans="3:5" ht="12.75">
      <c r="C334" s="73" t="s">
        <v>49</v>
      </c>
      <c r="D334" s="73" t="s">
        <v>50</v>
      </c>
      <c r="E334" s="73" t="s">
        <v>51</v>
      </c>
    </row>
    <row r="335" spans="3:5" ht="12.75">
      <c r="C335" s="73" t="s">
        <v>49</v>
      </c>
      <c r="D335" s="73" t="s">
        <v>53</v>
      </c>
      <c r="E335" s="73" t="s">
        <v>51</v>
      </c>
    </row>
    <row r="336" spans="3:6" ht="12.75">
      <c r="C336" s="73" t="s">
        <v>515</v>
      </c>
      <c r="D336" s="73" t="s">
        <v>272</v>
      </c>
      <c r="E336" s="73" t="s">
        <v>281</v>
      </c>
      <c r="F336" t="s">
        <v>2</v>
      </c>
    </row>
    <row r="337" spans="3:5" ht="12.75">
      <c r="C337" s="73" t="s">
        <v>516</v>
      </c>
      <c r="D337" s="73" t="s">
        <v>132</v>
      </c>
      <c r="E337" s="73" t="s">
        <v>517</v>
      </c>
    </row>
    <row r="338" spans="3:5" ht="12.75">
      <c r="C338" s="73" t="s">
        <v>518</v>
      </c>
      <c r="D338" s="73" t="s">
        <v>519</v>
      </c>
      <c r="E338" s="73" t="s">
        <v>520</v>
      </c>
    </row>
    <row r="339" spans="3:5" ht="12.75">
      <c r="C339" s="73" t="s">
        <v>521</v>
      </c>
      <c r="D339" s="73" t="s">
        <v>379</v>
      </c>
      <c r="E339" s="73" t="s">
        <v>522</v>
      </c>
    </row>
    <row r="340" spans="3:5" ht="12.75">
      <c r="C340" s="73" t="s">
        <v>22</v>
      </c>
      <c r="D340" s="73" t="s">
        <v>44</v>
      </c>
      <c r="E340" s="73" t="s">
        <v>67</v>
      </c>
    </row>
    <row r="341" spans="3:5" ht="12.75">
      <c r="C341" s="73" t="s">
        <v>523</v>
      </c>
      <c r="D341" s="73" t="s">
        <v>524</v>
      </c>
      <c r="E341" s="73" t="s">
        <v>28</v>
      </c>
    </row>
    <row r="342" spans="3:5" ht="12.75">
      <c r="C342" s="73" t="s">
        <v>525</v>
      </c>
      <c r="D342" s="73" t="s">
        <v>84</v>
      </c>
      <c r="E342" s="73" t="s">
        <v>526</v>
      </c>
    </row>
    <row r="343" spans="3:5" ht="12.75">
      <c r="C343" s="73" t="s">
        <v>527</v>
      </c>
      <c r="D343" s="73" t="s">
        <v>528</v>
      </c>
      <c r="E343" s="73" t="s">
        <v>529</v>
      </c>
    </row>
    <row r="344" spans="3:5" ht="12.75">
      <c r="C344" s="73" t="s">
        <v>530</v>
      </c>
      <c r="D344" s="73" t="s">
        <v>27</v>
      </c>
      <c r="E344" s="73" t="s">
        <v>531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="80" zoomScaleNormal="90" zoomScaleSheetLayoutView="80" workbookViewId="0" topLeftCell="A25">
      <selection activeCell="A78" sqref="A78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47" t="str">
        <f>'Zadani_bezcu HZ + P'!B1</f>
        <v> 5.z. ZBP – Vánoční běh ELETROKOV ZNOJMO 25.12.2012</v>
      </c>
      <c r="B1" s="47"/>
      <c r="C1" s="47"/>
      <c r="D1" s="47"/>
      <c r="E1" s="47"/>
      <c r="F1" s="47"/>
      <c r="G1" s="47"/>
      <c r="H1" s="47"/>
      <c r="I1" s="47"/>
      <c r="J1" s="47"/>
    </row>
    <row r="2" spans="3:4" ht="12.75">
      <c r="C2" s="75" t="s">
        <v>532</v>
      </c>
      <c r="D2" t="s">
        <v>533</v>
      </c>
    </row>
    <row r="3" spans="1:10" ht="12.75">
      <c r="A3" s="76" t="s">
        <v>534</v>
      </c>
      <c r="B3" s="77" t="s">
        <v>5</v>
      </c>
      <c r="C3" s="77" t="s">
        <v>535</v>
      </c>
      <c r="D3" s="78" t="s">
        <v>536</v>
      </c>
      <c r="E3" s="78" t="s">
        <v>537</v>
      </c>
      <c r="F3" s="78" t="s">
        <v>538</v>
      </c>
      <c r="G3" s="78" t="s">
        <v>539</v>
      </c>
      <c r="H3" s="78" t="s">
        <v>540</v>
      </c>
      <c r="I3" s="78" t="s">
        <v>541</v>
      </c>
      <c r="J3" t="s">
        <v>542</v>
      </c>
    </row>
    <row r="4" spans="1:8" ht="12.75">
      <c r="A4" s="21">
        <f>ROW(C1)</f>
        <v>1</v>
      </c>
      <c r="B4" s="79">
        <v>1</v>
      </c>
      <c r="C4" s="80">
        <f>TIME(F4,G4,H4+(I4/1000))</f>
        <v>0.03197916666666667</v>
      </c>
      <c r="F4">
        <v>0</v>
      </c>
      <c r="G4">
        <v>46</v>
      </c>
      <c r="H4">
        <v>3</v>
      </c>
    </row>
    <row r="5" spans="1:8" ht="12.75">
      <c r="A5" s="21">
        <f>ROW(C2)</f>
        <v>2</v>
      </c>
      <c r="B5" s="79">
        <v>2</v>
      </c>
      <c r="C5" s="80">
        <f>TIME(F5,G5,H5+(I5/1000))</f>
        <v>0.04090277777777778</v>
      </c>
      <c r="F5">
        <v>0</v>
      </c>
      <c r="G5">
        <v>58</v>
      </c>
      <c r="H5">
        <v>54</v>
      </c>
    </row>
    <row r="6" spans="1:9" ht="12.75">
      <c r="A6" s="21">
        <f>ROW(C3)</f>
        <v>3</v>
      </c>
      <c r="B6" s="79">
        <v>3</v>
      </c>
      <c r="C6" s="80">
        <f>TIME(F6,G6,H6+(I6/1000))</f>
        <v>0.028912037037037038</v>
      </c>
      <c r="F6">
        <v>0</v>
      </c>
      <c r="G6">
        <v>41</v>
      </c>
      <c r="H6">
        <v>38</v>
      </c>
      <c r="I6" s="78"/>
    </row>
    <row r="7" spans="1:8" ht="12.75">
      <c r="A7" s="21">
        <f>ROW(C4)</f>
        <v>4</v>
      </c>
      <c r="B7" s="79">
        <v>4</v>
      </c>
      <c r="C7" s="80">
        <f>TIME(F7,G7,H7+(I7/1000))</f>
        <v>0.02824074074074074</v>
      </c>
      <c r="D7" s="78"/>
      <c r="E7" s="78"/>
      <c r="F7" s="78">
        <v>0</v>
      </c>
      <c r="G7">
        <v>40</v>
      </c>
      <c r="H7">
        <v>40</v>
      </c>
    </row>
    <row r="8" spans="1:8" ht="12.75">
      <c r="A8" s="21">
        <f>ROW(C5)</f>
        <v>5</v>
      </c>
      <c r="B8" s="79">
        <v>5</v>
      </c>
      <c r="C8" s="80">
        <f>TIME(F8,G8,H8+(I8/1000))</f>
        <v>0.02701388888888889</v>
      </c>
      <c r="F8">
        <v>0</v>
      </c>
      <c r="G8">
        <v>38</v>
      </c>
      <c r="H8">
        <v>54</v>
      </c>
    </row>
    <row r="9" spans="1:8" ht="12.75">
      <c r="A9" s="21">
        <f>ROW(C6)</f>
        <v>6</v>
      </c>
      <c r="B9" s="79">
        <v>7</v>
      </c>
      <c r="C9" s="80">
        <f>TIME(F9,G9,H9+(I9/1000))</f>
        <v>0.0284375</v>
      </c>
      <c r="F9">
        <v>0</v>
      </c>
      <c r="G9">
        <v>40</v>
      </c>
      <c r="H9">
        <v>57</v>
      </c>
    </row>
    <row r="10" spans="1:8" ht="12.75">
      <c r="A10" s="21">
        <f>ROW(C7)</f>
        <v>7</v>
      </c>
      <c r="B10" s="79">
        <v>8</v>
      </c>
      <c r="C10" s="80">
        <f>TIME(F10,G10,H10+(I10/1000))</f>
        <v>0.028657407407407406</v>
      </c>
      <c r="D10" s="78"/>
      <c r="E10" s="78"/>
      <c r="F10" s="78">
        <v>0</v>
      </c>
      <c r="G10">
        <v>41</v>
      </c>
      <c r="H10">
        <v>16</v>
      </c>
    </row>
    <row r="11" spans="1:9" ht="12.75">
      <c r="A11" s="21">
        <f>ROW(C8)</f>
        <v>8</v>
      </c>
      <c r="B11" s="79">
        <v>9</v>
      </c>
      <c r="C11" s="80">
        <f>TIME(F11,G11,H11+(I11/1000))</f>
        <v>0.035243055555555555</v>
      </c>
      <c r="F11">
        <v>0</v>
      </c>
      <c r="G11">
        <v>50</v>
      </c>
      <c r="H11">
        <v>45</v>
      </c>
      <c r="I11" s="78"/>
    </row>
    <row r="12" spans="1:9" ht="12.75">
      <c r="A12" s="21">
        <f>ROW(C9)</f>
        <v>9</v>
      </c>
      <c r="B12" s="79">
        <v>11</v>
      </c>
      <c r="C12" s="80">
        <f>TIME(F12,G12,H12+(I12/1000))</f>
        <v>0.03891203703703704</v>
      </c>
      <c r="F12">
        <v>0</v>
      </c>
      <c r="G12">
        <v>56</v>
      </c>
      <c r="H12">
        <v>2</v>
      </c>
      <c r="I12" s="78"/>
    </row>
    <row r="13" spans="1:8" ht="12.75">
      <c r="A13" s="21">
        <f>ROW(C10)</f>
        <v>10</v>
      </c>
      <c r="B13" s="79">
        <v>12</v>
      </c>
      <c r="C13" s="80">
        <f>TIME(F13,G13,H13+(I13/1000))</f>
        <v>0.025729166666666668</v>
      </c>
      <c r="D13" s="78"/>
      <c r="E13" s="78"/>
      <c r="F13" s="78">
        <v>0</v>
      </c>
      <c r="G13">
        <v>37</v>
      </c>
      <c r="H13">
        <v>3</v>
      </c>
    </row>
    <row r="14" spans="1:9" ht="12.75">
      <c r="A14" s="21">
        <f>ROW(C11)</f>
        <v>11</v>
      </c>
      <c r="B14" s="79">
        <v>13</v>
      </c>
      <c r="C14" s="80">
        <f>TIME(F14,G14,H14+(I14/1000))</f>
        <v>0.039282407407407405</v>
      </c>
      <c r="F14">
        <v>0</v>
      </c>
      <c r="G14">
        <v>56</v>
      </c>
      <c r="H14">
        <v>34</v>
      </c>
      <c r="I14" s="78"/>
    </row>
    <row r="15" spans="1:8" ht="12.75">
      <c r="A15" s="21">
        <f>ROW(C12)</f>
        <v>12</v>
      </c>
      <c r="B15" s="79">
        <v>14</v>
      </c>
      <c r="C15" s="80">
        <f>TIME(F15,G15,H15+(I15/1000))</f>
        <v>0.030208333333333334</v>
      </c>
      <c r="F15">
        <v>0</v>
      </c>
      <c r="G15">
        <v>43</v>
      </c>
      <c r="H15">
        <v>30</v>
      </c>
    </row>
    <row r="16" spans="1:8" ht="12.75">
      <c r="A16" s="21">
        <f>ROW(C13)</f>
        <v>13</v>
      </c>
      <c r="B16" s="79">
        <v>15</v>
      </c>
      <c r="C16" s="80">
        <f>TIME(F16,G16,H16+(I16/1000))</f>
        <v>0.029618055555555557</v>
      </c>
      <c r="F16">
        <v>0</v>
      </c>
      <c r="G16">
        <v>42</v>
      </c>
      <c r="H16">
        <v>39</v>
      </c>
    </row>
    <row r="17" spans="1:9" ht="12.75">
      <c r="A17" s="21">
        <f>ROW(C14)</f>
        <v>14</v>
      </c>
      <c r="B17" s="79">
        <v>16</v>
      </c>
      <c r="C17" s="80">
        <f>TIME(F17,G17,H17+(I17/1000))</f>
        <v>0.03155092592592593</v>
      </c>
      <c r="F17">
        <v>0</v>
      </c>
      <c r="G17">
        <v>45</v>
      </c>
      <c r="H17">
        <v>26</v>
      </c>
      <c r="I17" s="78"/>
    </row>
    <row r="18" spans="1:9" ht="12.75">
      <c r="A18" s="21">
        <f>ROW(C15)</f>
        <v>15</v>
      </c>
      <c r="B18" s="79">
        <v>17</v>
      </c>
      <c r="C18" s="80">
        <f>TIME(F18,G18,H18+(I18/1000))</f>
        <v>0.02486111111111111</v>
      </c>
      <c r="F18">
        <v>0</v>
      </c>
      <c r="G18">
        <v>35</v>
      </c>
      <c r="H18">
        <v>48</v>
      </c>
      <c r="I18" s="78"/>
    </row>
    <row r="19" spans="1:9" ht="12.75">
      <c r="A19" s="21">
        <f>ROW(C16)</f>
        <v>16</v>
      </c>
      <c r="B19" s="79">
        <v>18</v>
      </c>
      <c r="C19" s="80">
        <f>TIME(F19,G19,H19+(I19/1000))</f>
        <v>0.034409722222222223</v>
      </c>
      <c r="F19">
        <v>0</v>
      </c>
      <c r="G19">
        <v>49</v>
      </c>
      <c r="H19">
        <v>33</v>
      </c>
      <c r="I19" s="78"/>
    </row>
    <row r="20" spans="1:8" ht="12.75">
      <c r="A20" s="21">
        <f>ROW(C17)</f>
        <v>17</v>
      </c>
      <c r="B20" s="79">
        <v>19</v>
      </c>
      <c r="C20" s="80">
        <f>TIME(F20,G20,H20+(I20/1000))</f>
        <v>0.03087962962962963</v>
      </c>
      <c r="F20">
        <v>0</v>
      </c>
      <c r="G20">
        <v>44</v>
      </c>
      <c r="H20">
        <v>28</v>
      </c>
    </row>
    <row r="21" spans="1:8" ht="12.75">
      <c r="A21" s="21">
        <f>ROW(C18)</f>
        <v>18</v>
      </c>
      <c r="B21" s="79">
        <v>20</v>
      </c>
      <c r="C21" s="80">
        <f>TIME(F21,G21,H21+(I21/1000))</f>
        <v>0.032337962962962964</v>
      </c>
      <c r="F21">
        <v>0</v>
      </c>
      <c r="G21">
        <v>46</v>
      </c>
      <c r="H21">
        <v>34</v>
      </c>
    </row>
    <row r="22" spans="1:8" ht="12.75">
      <c r="A22" s="21">
        <f>ROW(C19)</f>
        <v>19</v>
      </c>
      <c r="B22" s="79">
        <v>21</v>
      </c>
      <c r="C22" s="80">
        <f>TIME(F22,G22,H22+(I22/1000))</f>
        <v>0.038703703703703705</v>
      </c>
      <c r="F22">
        <v>0</v>
      </c>
      <c r="G22">
        <v>55</v>
      </c>
      <c r="H22">
        <v>44</v>
      </c>
    </row>
    <row r="23" spans="1:8" ht="12.75">
      <c r="A23" s="21">
        <f>ROW(C20)</f>
        <v>20</v>
      </c>
      <c r="B23" s="79">
        <v>22</v>
      </c>
      <c r="C23" s="80">
        <f>TIME(F23,G23,H23+(I23/1000))</f>
        <v>0.029444444444444443</v>
      </c>
      <c r="F23">
        <v>0</v>
      </c>
      <c r="G23">
        <v>42</v>
      </c>
      <c r="H23">
        <v>24</v>
      </c>
    </row>
    <row r="24" spans="1:8" ht="12.75">
      <c r="A24" s="21">
        <f>ROW(C21)</f>
        <v>21</v>
      </c>
      <c r="B24" s="79">
        <v>23</v>
      </c>
      <c r="C24" s="80">
        <f>TIME(F24,G24,H24+(I24/1000))</f>
        <v>0.03253472222222222</v>
      </c>
      <c r="F24">
        <v>0</v>
      </c>
      <c r="G24">
        <v>46</v>
      </c>
      <c r="H24">
        <v>51</v>
      </c>
    </row>
    <row r="25" spans="1:8" ht="12.75">
      <c r="A25" s="21">
        <f>ROW(C22)</f>
        <v>22</v>
      </c>
      <c r="B25" s="79">
        <v>24</v>
      </c>
      <c r="C25" s="80">
        <f>TIME(F25,G25,H25+(I25/1000))</f>
        <v>0.04075231481481482</v>
      </c>
      <c r="F25">
        <v>0</v>
      </c>
      <c r="G25">
        <v>58</v>
      </c>
      <c r="H25">
        <v>41</v>
      </c>
    </row>
    <row r="26" spans="1:8" ht="12.75">
      <c r="A26" s="21">
        <f>ROW(C23)</f>
        <v>23</v>
      </c>
      <c r="B26" s="79">
        <v>25</v>
      </c>
      <c r="C26" s="80">
        <f>TIME(F26,G26,H26+(I26/1000))</f>
        <v>0.02798611111111111</v>
      </c>
      <c r="F26">
        <v>0</v>
      </c>
      <c r="G26">
        <v>40</v>
      </c>
      <c r="H26">
        <v>18</v>
      </c>
    </row>
    <row r="27" spans="1:8" ht="12.75">
      <c r="A27" s="21">
        <f>ROW(C24)</f>
        <v>24</v>
      </c>
      <c r="B27" s="79">
        <v>26</v>
      </c>
      <c r="C27" s="80">
        <f>TIME(F27,G27,H27+(I27/1000))</f>
        <v>0.03361111111111111</v>
      </c>
      <c r="F27">
        <v>0</v>
      </c>
      <c r="G27">
        <v>48</v>
      </c>
      <c r="H27">
        <v>24</v>
      </c>
    </row>
    <row r="28" spans="1:8" ht="12.75">
      <c r="A28" s="21">
        <f>ROW(C25)</f>
        <v>25</v>
      </c>
      <c r="B28" s="79">
        <v>27</v>
      </c>
      <c r="C28" s="80">
        <f>TIME(F28,G28,H28+(I28/1000))</f>
        <v>0.040740740740740744</v>
      </c>
      <c r="F28">
        <v>0</v>
      </c>
      <c r="G28">
        <v>58</v>
      </c>
      <c r="H28">
        <v>40</v>
      </c>
    </row>
    <row r="29" spans="1:9" ht="12.75">
      <c r="A29" s="21">
        <f>ROW(C26)</f>
        <v>26</v>
      </c>
      <c r="B29" s="79">
        <v>28</v>
      </c>
      <c r="C29" s="80">
        <f>TIME(F29,G29,H29+(I29/1000))</f>
        <v>0.03193287037037037</v>
      </c>
      <c r="F29">
        <v>0</v>
      </c>
      <c r="G29">
        <v>45</v>
      </c>
      <c r="H29">
        <v>59</v>
      </c>
      <c r="I29" s="78"/>
    </row>
    <row r="30" spans="1:8" ht="12.75">
      <c r="A30" s="21">
        <f>ROW(C27)</f>
        <v>27</v>
      </c>
      <c r="B30" s="79">
        <v>29</v>
      </c>
      <c r="C30" s="80">
        <f>TIME(F30,G30,H30+(I30/1000))</f>
        <v>0.03082175925925926</v>
      </c>
      <c r="F30">
        <v>0</v>
      </c>
      <c r="G30">
        <v>44</v>
      </c>
      <c r="H30">
        <v>23</v>
      </c>
    </row>
    <row r="31" spans="1:8" ht="12.75">
      <c r="A31" s="21">
        <f>ROW(C28)</f>
        <v>28</v>
      </c>
      <c r="B31" s="79">
        <v>30</v>
      </c>
      <c r="C31" s="80">
        <f>TIME(F31,G31,H31+(I31/1000))</f>
        <v>0.03576388888888889</v>
      </c>
      <c r="F31">
        <v>0</v>
      </c>
      <c r="G31">
        <v>51</v>
      </c>
      <c r="H31">
        <v>30</v>
      </c>
    </row>
    <row r="32" spans="1:8" ht="12.75">
      <c r="A32" s="21">
        <f>ROW(C29)</f>
        <v>29</v>
      </c>
      <c r="B32" s="79">
        <v>33</v>
      </c>
      <c r="C32" s="80">
        <f>TIME(F32,G32,H32+(I32/1000))</f>
        <v>0.028738425925925924</v>
      </c>
      <c r="F32">
        <v>0</v>
      </c>
      <c r="G32">
        <v>41</v>
      </c>
      <c r="H32">
        <v>23</v>
      </c>
    </row>
    <row r="33" spans="1:8" ht="12.75">
      <c r="A33" s="21">
        <f>ROW(C30)</f>
        <v>30</v>
      </c>
      <c r="B33" s="79">
        <v>35</v>
      </c>
      <c r="C33" s="80">
        <f>TIME(F33,G33,H33+(I33/1000))</f>
        <v>0.030729166666666665</v>
      </c>
      <c r="F33">
        <v>0</v>
      </c>
      <c r="G33">
        <v>44</v>
      </c>
      <c r="H33">
        <v>15</v>
      </c>
    </row>
    <row r="34" spans="1:8" ht="12.75">
      <c r="A34" s="21">
        <f>ROW(C31)</f>
        <v>31</v>
      </c>
      <c r="B34" s="79">
        <v>36</v>
      </c>
      <c r="C34" s="80">
        <f>TIME(F34,G34,H34+(I34/1000))</f>
        <v>0.02746527777777778</v>
      </c>
      <c r="F34">
        <v>0</v>
      </c>
      <c r="G34">
        <v>39</v>
      </c>
      <c r="H34">
        <v>33</v>
      </c>
    </row>
    <row r="35" spans="1:8" ht="12.75">
      <c r="A35" s="21">
        <f>ROW(C32)</f>
        <v>32</v>
      </c>
      <c r="B35" s="79">
        <v>37</v>
      </c>
      <c r="C35" s="80">
        <f>TIME(F35,G35,H35+(I35/1000))</f>
        <v>0.03252314814814815</v>
      </c>
      <c r="F35">
        <v>0</v>
      </c>
      <c r="G35">
        <v>46</v>
      </c>
      <c r="H35">
        <v>50</v>
      </c>
    </row>
    <row r="36" spans="1:8" ht="12.75">
      <c r="A36" s="21">
        <f>ROW(C33)</f>
        <v>33</v>
      </c>
      <c r="B36" s="79">
        <v>38</v>
      </c>
      <c r="C36" s="80">
        <f>TIME(F36,G36,H36+(I36/1000))</f>
        <v>0.03428240740740741</v>
      </c>
      <c r="F36">
        <v>0</v>
      </c>
      <c r="G36">
        <v>49</v>
      </c>
      <c r="H36">
        <v>22</v>
      </c>
    </row>
    <row r="37" spans="1:8" ht="12.75">
      <c r="A37" s="21">
        <f>ROW(C34)</f>
        <v>34</v>
      </c>
      <c r="B37" s="79">
        <v>39</v>
      </c>
      <c r="C37" s="80">
        <f>TIME(F37,G37,H37+(I37/1000))</f>
        <v>0.02957175925925926</v>
      </c>
      <c r="F37">
        <v>0</v>
      </c>
      <c r="G37">
        <v>42</v>
      </c>
      <c r="H37">
        <v>35</v>
      </c>
    </row>
    <row r="38" spans="1:8" ht="12.75">
      <c r="A38" s="21">
        <f>ROW(C35)</f>
        <v>35</v>
      </c>
      <c r="B38" s="79">
        <v>40</v>
      </c>
      <c r="C38" s="80">
        <f>TIME(F38,G38,H38+(I38/1000))</f>
        <v>0.02832175925925926</v>
      </c>
      <c r="D38" s="78"/>
      <c r="E38" s="78"/>
      <c r="F38" s="78">
        <v>0</v>
      </c>
      <c r="G38">
        <v>40</v>
      </c>
      <c r="H38">
        <v>47</v>
      </c>
    </row>
    <row r="39" spans="1:8" ht="12.75">
      <c r="A39" s="21">
        <f>ROW(C36)</f>
        <v>36</v>
      </c>
      <c r="B39" s="79">
        <v>41</v>
      </c>
      <c r="C39" s="80">
        <f>TIME(F39,G39,H39+(I39/1000))</f>
        <v>0.029097222222222222</v>
      </c>
      <c r="D39" s="78"/>
      <c r="E39" s="78"/>
      <c r="F39" s="78">
        <v>0</v>
      </c>
      <c r="G39">
        <v>41</v>
      </c>
      <c r="H39">
        <v>54</v>
      </c>
    </row>
    <row r="40" spans="1:8" ht="12.75">
      <c r="A40" s="21">
        <f>ROW(C37)</f>
        <v>37</v>
      </c>
      <c r="B40" s="79">
        <v>42</v>
      </c>
      <c r="C40" s="80">
        <f>TIME(F40,G40,H40+(I40/1000))</f>
        <v>0.03300925925925926</v>
      </c>
      <c r="F40">
        <v>0</v>
      </c>
      <c r="G40">
        <v>47</v>
      </c>
      <c r="H40">
        <v>32</v>
      </c>
    </row>
    <row r="41" spans="1:8" ht="12.75">
      <c r="A41" s="21">
        <f>ROW(C38)</f>
        <v>38</v>
      </c>
      <c r="B41" s="79">
        <v>43</v>
      </c>
      <c r="C41" s="80">
        <f>TIME(F41,G41,H41+(I41/1000))</f>
        <v>0.0375</v>
      </c>
      <c r="F41">
        <v>0</v>
      </c>
      <c r="G41">
        <v>54</v>
      </c>
      <c r="H41">
        <v>0</v>
      </c>
    </row>
    <row r="42" spans="1:8" ht="12.75">
      <c r="A42" s="21">
        <f>ROW(C39)</f>
        <v>39</v>
      </c>
      <c r="B42" s="79">
        <v>44</v>
      </c>
      <c r="C42" s="80">
        <f>TIME(F42,G42,H42+(I42/1000))</f>
        <v>0.035590277777777776</v>
      </c>
      <c r="F42">
        <v>0</v>
      </c>
      <c r="G42">
        <v>51</v>
      </c>
      <c r="H42">
        <v>15</v>
      </c>
    </row>
    <row r="43" spans="1:8" ht="12.75">
      <c r="A43" s="21">
        <f>ROW(C40)</f>
        <v>40</v>
      </c>
      <c r="B43" s="79">
        <v>45</v>
      </c>
      <c r="C43" s="80">
        <f>TIME(F43,G43,H43+(I43/1000))</f>
        <v>0.0340162037037037</v>
      </c>
      <c r="F43">
        <v>0</v>
      </c>
      <c r="G43">
        <v>48</v>
      </c>
      <c r="H43">
        <v>59</v>
      </c>
    </row>
    <row r="44" spans="1:8" ht="12.75">
      <c r="A44" s="21">
        <f>ROW(C41)</f>
        <v>41</v>
      </c>
      <c r="B44" s="79">
        <v>46</v>
      </c>
      <c r="C44" s="80">
        <f>TIME(F44,G44,H44+(I44/1000))</f>
        <v>0.02560185185185185</v>
      </c>
      <c r="F44">
        <v>0</v>
      </c>
      <c r="G44">
        <v>36</v>
      </c>
      <c r="H44">
        <v>52</v>
      </c>
    </row>
    <row r="45" spans="1:8" ht="12.75">
      <c r="A45" s="21">
        <f>ROW(C42)</f>
        <v>42</v>
      </c>
      <c r="B45" s="79">
        <v>47</v>
      </c>
      <c r="C45" s="80">
        <f>TIME(F45,G45,H45+(I45/1000))</f>
        <v>0.038530092592592595</v>
      </c>
      <c r="F45">
        <v>0</v>
      </c>
      <c r="G45">
        <v>55</v>
      </c>
      <c r="H45">
        <v>29</v>
      </c>
    </row>
    <row r="46" spans="1:8" ht="12.75">
      <c r="A46" s="21">
        <f>ROW(C43)</f>
        <v>43</v>
      </c>
      <c r="B46" s="79">
        <v>48</v>
      </c>
      <c r="C46" s="80">
        <f>TIME(F46,G46,H46+(I46/1000))</f>
        <v>0.032372685185185185</v>
      </c>
      <c r="F46">
        <v>0</v>
      </c>
      <c r="G46">
        <v>46</v>
      </c>
      <c r="H46">
        <v>37</v>
      </c>
    </row>
    <row r="47" spans="1:8" ht="12.75">
      <c r="A47" s="21">
        <f>ROW(C44)</f>
        <v>44</v>
      </c>
      <c r="B47" s="79">
        <v>49</v>
      </c>
      <c r="C47" s="80">
        <f>TIME(F47,G47,H47+(I47/1000))</f>
        <v>0.037349537037037035</v>
      </c>
      <c r="F47">
        <v>0</v>
      </c>
      <c r="G47">
        <v>53</v>
      </c>
      <c r="H47">
        <v>47</v>
      </c>
    </row>
    <row r="48" spans="1:8" ht="12.75">
      <c r="A48" s="21">
        <f>ROW(C45)</f>
        <v>45</v>
      </c>
      <c r="B48" s="79">
        <v>50</v>
      </c>
      <c r="C48" s="80">
        <f>TIME(F48,G48,H48+(I48/1000))</f>
        <v>0.0365625</v>
      </c>
      <c r="F48">
        <v>0</v>
      </c>
      <c r="G48">
        <v>52</v>
      </c>
      <c r="H48">
        <v>39</v>
      </c>
    </row>
    <row r="49" spans="1:8" ht="12.75">
      <c r="A49" s="21">
        <f>ROW(C46)</f>
        <v>46</v>
      </c>
      <c r="B49" s="79">
        <v>51</v>
      </c>
      <c r="C49" s="80">
        <f>TIME(F49,G49,H49+(I49/1000))</f>
        <v>0.03141203703703704</v>
      </c>
      <c r="F49">
        <v>0</v>
      </c>
      <c r="G49">
        <v>45</v>
      </c>
      <c r="H49">
        <v>14</v>
      </c>
    </row>
    <row r="50" spans="1:8" ht="12.75">
      <c r="A50" s="21">
        <f>ROW(C47)</f>
        <v>47</v>
      </c>
      <c r="B50" s="79">
        <v>52</v>
      </c>
      <c r="C50" s="80">
        <f>TIME(F50,G50,H50+(I50/1000))</f>
        <v>0.0353587962962963</v>
      </c>
      <c r="F50">
        <v>0</v>
      </c>
      <c r="G50">
        <v>50</v>
      </c>
      <c r="H50">
        <v>55</v>
      </c>
    </row>
    <row r="51" spans="1:8" ht="12.75">
      <c r="A51" s="21">
        <f>ROW(C48)</f>
        <v>48</v>
      </c>
      <c r="B51" s="79">
        <v>53</v>
      </c>
      <c r="C51" s="80">
        <f>TIME(F51,G51,H51+(I51/1000))</f>
        <v>0.03643518518518519</v>
      </c>
      <c r="F51">
        <v>0</v>
      </c>
      <c r="G51">
        <v>52</v>
      </c>
      <c r="H51">
        <v>28</v>
      </c>
    </row>
    <row r="52" spans="1:8" ht="12.75">
      <c r="A52" s="21">
        <f>ROW(C49)</f>
        <v>49</v>
      </c>
      <c r="B52" s="79">
        <v>54</v>
      </c>
      <c r="C52" s="80">
        <f>TIME(F52,G52,H52+(I52/1000))</f>
        <v>0.03453703703703704</v>
      </c>
      <c r="F52">
        <v>0</v>
      </c>
      <c r="G52">
        <v>49</v>
      </c>
      <c r="H52">
        <v>44</v>
      </c>
    </row>
    <row r="53" spans="1:8" ht="12.75">
      <c r="A53" s="21">
        <f>ROW(C50)</f>
        <v>50</v>
      </c>
      <c r="B53" s="79">
        <v>55</v>
      </c>
      <c r="C53" s="80">
        <f>TIME(F53,G53,H53+(I53/1000))</f>
        <v>0.036319444444444446</v>
      </c>
      <c r="F53">
        <v>0</v>
      </c>
      <c r="G53">
        <v>52</v>
      </c>
      <c r="H53">
        <v>18</v>
      </c>
    </row>
    <row r="54" spans="1:8" ht="12.75">
      <c r="A54" s="21">
        <f>ROW(C51)</f>
        <v>51</v>
      </c>
      <c r="B54" s="79">
        <v>56</v>
      </c>
      <c r="C54" s="80">
        <f>TIME(F54,G54,H54+(I54/1000))</f>
        <v>0.03616898148148148</v>
      </c>
      <c r="F54">
        <v>0</v>
      </c>
      <c r="G54">
        <v>52</v>
      </c>
      <c r="H54">
        <v>5</v>
      </c>
    </row>
    <row r="55" spans="1:8" ht="12.75">
      <c r="A55" s="21">
        <f>ROW(C52)</f>
        <v>52</v>
      </c>
      <c r="B55" s="79">
        <v>57</v>
      </c>
      <c r="C55" s="80">
        <f>TIME(F55,G55,H55+(I55/1000))</f>
        <v>0.037141203703703704</v>
      </c>
      <c r="F55">
        <v>0</v>
      </c>
      <c r="G55">
        <v>53</v>
      </c>
      <c r="H55">
        <v>29</v>
      </c>
    </row>
    <row r="56" spans="1:8" ht="12.75">
      <c r="A56" s="21">
        <f>ROW(C53)</f>
        <v>53</v>
      </c>
      <c r="B56" s="79">
        <v>58</v>
      </c>
      <c r="C56" s="80">
        <f>TIME(F56,G56,H56+(I56/1000))</f>
        <v>0.036689814814814814</v>
      </c>
      <c r="F56">
        <v>0</v>
      </c>
      <c r="G56">
        <v>52</v>
      </c>
      <c r="H56">
        <v>50</v>
      </c>
    </row>
    <row r="57" spans="1:8" ht="12.75">
      <c r="A57" s="21">
        <f>ROW(C54)</f>
        <v>54</v>
      </c>
      <c r="B57" s="79">
        <v>59</v>
      </c>
      <c r="C57" s="80">
        <f>TIME(F57,G57,H57+(I57/1000))</f>
        <v>0.035381944444444445</v>
      </c>
      <c r="F57">
        <v>0</v>
      </c>
      <c r="G57">
        <v>50</v>
      </c>
      <c r="H57">
        <v>57</v>
      </c>
    </row>
    <row r="58" spans="1:8" ht="12.75">
      <c r="A58" s="21">
        <f>ROW(C55)</f>
        <v>55</v>
      </c>
      <c r="B58" s="79">
        <v>60</v>
      </c>
      <c r="C58" s="80">
        <f>TIME(F58,G58,H58+(I58/1000))</f>
        <v>0.034513888888888886</v>
      </c>
      <c r="F58">
        <v>0</v>
      </c>
      <c r="G58">
        <v>49</v>
      </c>
      <c r="H58">
        <v>42</v>
      </c>
    </row>
    <row r="59" spans="1:8" ht="12.75">
      <c r="A59" s="21">
        <f>ROW(C56)</f>
        <v>56</v>
      </c>
      <c r="B59" s="79">
        <v>61</v>
      </c>
      <c r="C59" s="80">
        <f>TIME(F59,G59,H59+(I59/1000))</f>
        <v>0.03875</v>
      </c>
      <c r="F59">
        <v>0</v>
      </c>
      <c r="G59">
        <v>55</v>
      </c>
      <c r="H59">
        <v>48</v>
      </c>
    </row>
    <row r="60" spans="1:8" ht="12.75">
      <c r="A60" s="21">
        <f>ROW(C57)</f>
        <v>57</v>
      </c>
      <c r="B60" s="79">
        <v>62</v>
      </c>
      <c r="C60" s="80">
        <f>TIME(F60,G60,H60+(I60/1000))</f>
        <v>0.03729166666666667</v>
      </c>
      <c r="F60">
        <v>0</v>
      </c>
      <c r="G60">
        <v>53</v>
      </c>
      <c r="H60">
        <v>42</v>
      </c>
    </row>
    <row r="61" spans="1:8" ht="12.75">
      <c r="A61" s="21">
        <f>ROW(C58)</f>
        <v>58</v>
      </c>
      <c r="B61" s="79">
        <v>63</v>
      </c>
      <c r="C61" s="80">
        <f>TIME(F61,G61,H61+(I61/1000))</f>
        <v>0.036770833333333336</v>
      </c>
      <c r="F61">
        <v>0</v>
      </c>
      <c r="G61">
        <v>52</v>
      </c>
      <c r="H61">
        <v>57</v>
      </c>
    </row>
    <row r="62" spans="1:8" ht="12.75">
      <c r="A62" s="21">
        <f>ROW(C59)</f>
        <v>59</v>
      </c>
      <c r="B62" s="79">
        <v>64</v>
      </c>
      <c r="C62" s="80">
        <f>TIME(F62,G62,H62+(I62/1000))</f>
        <v>0.03690972222222222</v>
      </c>
      <c r="F62">
        <v>0</v>
      </c>
      <c r="G62">
        <v>53</v>
      </c>
      <c r="H62">
        <v>9</v>
      </c>
    </row>
    <row r="63" spans="1:8" ht="12.75">
      <c r="A63" s="21">
        <f>ROW(C60)</f>
        <v>60</v>
      </c>
      <c r="B63" s="79">
        <v>65</v>
      </c>
      <c r="C63" s="80">
        <f>TIME(F63,G63,H63+(I63/1000))</f>
        <v>0.029363425925925925</v>
      </c>
      <c r="D63" s="78"/>
      <c r="E63" s="78"/>
      <c r="F63" s="78">
        <v>0</v>
      </c>
      <c r="G63">
        <v>42</v>
      </c>
      <c r="H63">
        <v>17</v>
      </c>
    </row>
    <row r="64" spans="1:8" ht="12.75">
      <c r="A64" s="21">
        <f>ROW(C61)</f>
        <v>61</v>
      </c>
      <c r="B64" s="79">
        <v>66</v>
      </c>
      <c r="C64" s="80">
        <f>TIME(F64,G64,H64+(I64/1000))</f>
        <v>0.03815972222222222</v>
      </c>
      <c r="F64">
        <v>0</v>
      </c>
      <c r="G64">
        <v>54</v>
      </c>
      <c r="H64">
        <v>57</v>
      </c>
    </row>
    <row r="65" spans="1:8" ht="12.75">
      <c r="A65" s="21">
        <f>ROW(C62)</f>
        <v>62</v>
      </c>
      <c r="B65" s="79">
        <v>68</v>
      </c>
      <c r="C65" s="80">
        <f>TIME(F65,G65,H65+(I65/1000))</f>
        <v>0.03239583333333333</v>
      </c>
      <c r="F65">
        <v>0</v>
      </c>
      <c r="G65">
        <v>46</v>
      </c>
      <c r="H65">
        <v>39</v>
      </c>
    </row>
    <row r="66" spans="1:8" ht="12.75">
      <c r="A66" s="21">
        <f>ROW(C63)</f>
        <v>63</v>
      </c>
      <c r="B66" s="79">
        <v>69</v>
      </c>
      <c r="C66" s="80">
        <f>TIME(F66,G66,H66+(I66/1000))</f>
        <v>0.033622685185185186</v>
      </c>
      <c r="F66">
        <v>0</v>
      </c>
      <c r="G66">
        <v>48</v>
      </c>
      <c r="H66">
        <v>25</v>
      </c>
    </row>
    <row r="67" spans="1:8" ht="12.75">
      <c r="A67" s="21">
        <f>ROW(C64)</f>
        <v>64</v>
      </c>
      <c r="B67" s="79">
        <v>70</v>
      </c>
      <c r="C67" s="80">
        <f>TIME(F67,G67,H67+(I67/1000))</f>
        <v>0.03476851851851852</v>
      </c>
      <c r="F67">
        <v>0</v>
      </c>
      <c r="G67">
        <v>50</v>
      </c>
      <c r="H67">
        <v>4</v>
      </c>
    </row>
    <row r="68" spans="1:8" ht="12.75">
      <c r="A68" s="21">
        <f>ROW(C65)</f>
        <v>65</v>
      </c>
      <c r="B68" s="79">
        <v>71</v>
      </c>
      <c r="C68" s="80">
        <f>TIME(F68,G68,H68+(I68/1000))</f>
        <v>0.03181712962962963</v>
      </c>
      <c r="F68">
        <v>0</v>
      </c>
      <c r="G68">
        <v>45</v>
      </c>
      <c r="H68">
        <v>49</v>
      </c>
    </row>
    <row r="69" spans="1:8" ht="12.75">
      <c r="A69" s="21">
        <f>ROW(C66)</f>
        <v>66</v>
      </c>
      <c r="B69" s="79">
        <v>72</v>
      </c>
      <c r="C69" s="80">
        <f>TIME(F69,G69,H69+(I69/1000))</f>
        <v>0.03751157407407407</v>
      </c>
      <c r="F69">
        <v>0</v>
      </c>
      <c r="G69">
        <v>54</v>
      </c>
      <c r="H69">
        <v>1</v>
      </c>
    </row>
    <row r="70" spans="1:8" ht="12.75">
      <c r="A70" s="21">
        <f>ROW(C67)</f>
        <v>67</v>
      </c>
      <c r="B70" s="79">
        <v>73</v>
      </c>
      <c r="C70" s="80">
        <f>TIME(F70,G70,H70+(I70/1000))</f>
        <v>0.03710648148148148</v>
      </c>
      <c r="F70">
        <v>0</v>
      </c>
      <c r="G70">
        <v>53</v>
      </c>
      <c r="H70">
        <v>26</v>
      </c>
    </row>
    <row r="71" spans="1:8" ht="12.75">
      <c r="A71" s="21">
        <f>ROW(C68)</f>
        <v>68</v>
      </c>
      <c r="B71" s="79">
        <v>74</v>
      </c>
      <c r="C71" s="80">
        <f>TIME(F71,G71,H71+(I71/1000))</f>
        <v>0.03179398148148148</v>
      </c>
      <c r="F71">
        <v>0</v>
      </c>
      <c r="G71">
        <v>45</v>
      </c>
      <c r="H71">
        <v>47</v>
      </c>
    </row>
    <row r="72" spans="1:8" ht="12.75">
      <c r="A72" s="21">
        <f>ROW(C69)</f>
        <v>69</v>
      </c>
      <c r="B72" s="79">
        <v>75</v>
      </c>
      <c r="C72" s="80">
        <f>TIME(F72,G72,H72+(I72/1000))</f>
        <v>0.036284722222222225</v>
      </c>
      <c r="F72">
        <v>0</v>
      </c>
      <c r="G72">
        <v>52</v>
      </c>
      <c r="H72">
        <v>15</v>
      </c>
    </row>
    <row r="73" spans="1:8" ht="12.75">
      <c r="A73" s="21">
        <f>ROW(C70)</f>
        <v>70</v>
      </c>
      <c r="B73" s="79">
        <v>76</v>
      </c>
      <c r="C73" s="80">
        <f>TIME(F73,G73,H73+(I73/1000))</f>
        <v>0.03868055555555556</v>
      </c>
      <c r="F73">
        <v>0</v>
      </c>
      <c r="G73">
        <v>55</v>
      </c>
      <c r="H73">
        <v>42</v>
      </c>
    </row>
    <row r="74" spans="1:8" ht="12.75">
      <c r="A74" s="21">
        <f>ROW(C71)</f>
        <v>71</v>
      </c>
      <c r="B74" s="79">
        <v>77</v>
      </c>
      <c r="C74" s="80">
        <f>TIME(F74,G74,H74+(I74/1000))</f>
        <v>0.02741898148148148</v>
      </c>
      <c r="F74">
        <v>0</v>
      </c>
      <c r="G74">
        <v>39</v>
      </c>
      <c r="H74">
        <v>29</v>
      </c>
    </row>
    <row r="75" spans="1:8" ht="12.75">
      <c r="A75" s="21">
        <f>ROW(C72)</f>
        <v>72</v>
      </c>
      <c r="B75" s="79">
        <v>78</v>
      </c>
      <c r="C75" s="80">
        <f>TIME(F75,G75,H75+(I75/1000))</f>
        <v>0.03657407407407407</v>
      </c>
      <c r="F75">
        <v>0</v>
      </c>
      <c r="G75">
        <v>52</v>
      </c>
      <c r="H75">
        <v>40</v>
      </c>
    </row>
    <row r="76" spans="1:8" ht="12.75">
      <c r="A76" s="21">
        <f>ROW(C73)</f>
        <v>73</v>
      </c>
      <c r="B76" s="79">
        <v>79</v>
      </c>
      <c r="C76" s="80">
        <f>TIME(F76,G76,H76+(I76/1000))</f>
        <v>0.033541666666666664</v>
      </c>
      <c r="F76">
        <v>0</v>
      </c>
      <c r="G76">
        <v>48</v>
      </c>
      <c r="H76">
        <v>18</v>
      </c>
    </row>
    <row r="77" spans="1:8" ht="12.75">
      <c r="A77" s="21">
        <f>ROW(C74)</f>
        <v>74</v>
      </c>
      <c r="B77" s="79">
        <v>80</v>
      </c>
      <c r="C77" s="80">
        <f>TIME(F77,G77,H77+(I77/1000))</f>
        <v>0.039872685185185185</v>
      </c>
      <c r="F77">
        <v>0</v>
      </c>
      <c r="G77">
        <v>57</v>
      </c>
      <c r="H77">
        <v>25</v>
      </c>
    </row>
    <row r="78" spans="1:8" ht="12.75">
      <c r="A78" s="21">
        <f>ROW(C75)</f>
        <v>75</v>
      </c>
      <c r="B78" s="79">
        <v>81</v>
      </c>
      <c r="C78" s="80">
        <f>TIME(F78,G78,H78+(I78/1000))</f>
        <v>0.03878472222222222</v>
      </c>
      <c r="F78">
        <v>0</v>
      </c>
      <c r="G78">
        <v>55</v>
      </c>
      <c r="H78">
        <v>51</v>
      </c>
    </row>
    <row r="79" spans="1:8" ht="12.75">
      <c r="A79" s="21">
        <f>ROW(C76)</f>
        <v>76</v>
      </c>
      <c r="B79" s="79">
        <v>82</v>
      </c>
      <c r="C79" s="80">
        <f>TIME(F79,G79,H79+(I79/1000))</f>
        <v>0.0349537037037037</v>
      </c>
      <c r="F79">
        <v>0</v>
      </c>
      <c r="G79">
        <v>50</v>
      </c>
      <c r="H79">
        <v>20</v>
      </c>
    </row>
    <row r="80" spans="1:8" ht="12.75">
      <c r="A80" s="21">
        <f>ROW(C77)</f>
        <v>77</v>
      </c>
      <c r="B80" s="79">
        <v>84</v>
      </c>
      <c r="C80" s="80">
        <f>TIME(F80,G80,H80+(I80/1000))</f>
        <v>0.034826388888888886</v>
      </c>
      <c r="F80">
        <v>0</v>
      </c>
      <c r="G80">
        <v>50</v>
      </c>
      <c r="H80">
        <v>9</v>
      </c>
    </row>
    <row r="81" spans="1:8" ht="12.75">
      <c r="A81" s="21">
        <f>ROW(C78)</f>
        <v>78</v>
      </c>
      <c r="B81" s="79">
        <v>85</v>
      </c>
      <c r="C81" s="80">
        <f>TIME(F81,G81,H81+(I81/1000))</f>
        <v>0.03892361111111111</v>
      </c>
      <c r="F81">
        <v>0</v>
      </c>
      <c r="G81">
        <v>56</v>
      </c>
      <c r="H81">
        <v>3</v>
      </c>
    </row>
    <row r="82" spans="1:8" ht="12.75">
      <c r="A82" s="21">
        <f>ROW(C79)</f>
        <v>79</v>
      </c>
      <c r="B82" s="79">
        <v>86</v>
      </c>
      <c r="C82" s="80">
        <f>TIME(F82,G82,H82+(I82/1000))</f>
        <v>0.03133101851851852</v>
      </c>
      <c r="F82">
        <v>0</v>
      </c>
      <c r="G82">
        <v>45</v>
      </c>
      <c r="H82">
        <v>7</v>
      </c>
    </row>
    <row r="83" spans="1:8" ht="12.75">
      <c r="A83" s="21">
        <f>ROW(C80)</f>
        <v>80</v>
      </c>
      <c r="B83" s="79">
        <v>87</v>
      </c>
      <c r="C83" s="80">
        <f>TIME(F83,G83,H83+(I83/1000))</f>
        <v>0.029756944444444444</v>
      </c>
      <c r="F83">
        <v>0</v>
      </c>
      <c r="G83">
        <v>42</v>
      </c>
      <c r="H83">
        <v>51</v>
      </c>
    </row>
    <row r="84" spans="1:8" ht="12.75">
      <c r="A84" s="21">
        <f>ROW(C81)</f>
        <v>81</v>
      </c>
      <c r="B84" s="79">
        <v>88</v>
      </c>
      <c r="C84" s="80">
        <f>TIME(F84,G84,H84+(I84/1000))</f>
        <v>0.03831018518518518</v>
      </c>
      <c r="F84">
        <v>0</v>
      </c>
      <c r="G84">
        <v>55</v>
      </c>
      <c r="H84">
        <v>10</v>
      </c>
    </row>
    <row r="85" spans="1:8" ht="12.75">
      <c r="A85" s="21">
        <f>ROW(C82)</f>
        <v>82</v>
      </c>
      <c r="B85" s="79">
        <v>89</v>
      </c>
      <c r="C85" s="80">
        <f>TIME(F85,G85,H85+(I85/1000))</f>
        <v>0.03829861111111111</v>
      </c>
      <c r="F85">
        <v>0</v>
      </c>
      <c r="G85">
        <v>55</v>
      </c>
      <c r="H85">
        <v>9</v>
      </c>
    </row>
    <row r="86" spans="1:8" ht="12.75">
      <c r="A86" s="21">
        <f>ROW(C83)</f>
        <v>83</v>
      </c>
      <c r="B86" s="79">
        <v>90</v>
      </c>
      <c r="C86" s="80">
        <f>TIME(F86,G86,H86+(I86/1000))</f>
        <v>0.034837962962962966</v>
      </c>
      <c r="F86">
        <v>0</v>
      </c>
      <c r="G86">
        <v>50</v>
      </c>
      <c r="H86">
        <v>10</v>
      </c>
    </row>
    <row r="87" spans="1:8" ht="12.75">
      <c r="A87" s="21">
        <f>ROW(C84)</f>
        <v>84</v>
      </c>
      <c r="B87" s="79">
        <v>91</v>
      </c>
      <c r="C87" s="80">
        <f>TIME(F87,G87,H87+(I87/1000))</f>
        <v>0.031921296296296295</v>
      </c>
      <c r="F87">
        <v>0</v>
      </c>
      <c r="G87">
        <v>45</v>
      </c>
      <c r="H87">
        <v>58</v>
      </c>
    </row>
    <row r="88" spans="1:8" ht="12.75">
      <c r="A88" s="21">
        <f>ROW(C79)</f>
        <v>79</v>
      </c>
      <c r="B88" s="79">
        <v>92</v>
      </c>
      <c r="C88" s="80">
        <f>TIME(F88,G88,H88+(I88/1000))</f>
        <v>0.031261574074074074</v>
      </c>
      <c r="F88">
        <v>0</v>
      </c>
      <c r="G88">
        <v>45</v>
      </c>
      <c r="H88">
        <v>1</v>
      </c>
    </row>
    <row r="89" spans="1:8" ht="12.75">
      <c r="A89" s="21">
        <f>ROW(C80)</f>
        <v>80</v>
      </c>
      <c r="B89" s="79">
        <v>94</v>
      </c>
      <c r="C89" s="80">
        <f>TIME(F89,G89,H89+(I89/1000))</f>
        <v>0.03954861111111111</v>
      </c>
      <c r="F89">
        <v>0</v>
      </c>
      <c r="G89">
        <v>56</v>
      </c>
      <c r="H89">
        <v>57</v>
      </c>
    </row>
    <row r="90" spans="1:8" ht="12.75">
      <c r="A90" s="21">
        <f>ROW(C81)</f>
        <v>81</v>
      </c>
      <c r="B90" s="79">
        <v>95</v>
      </c>
      <c r="C90" s="80">
        <f>TIME(F90,G90,H90+(I90/1000))</f>
        <v>0.035347222222222224</v>
      </c>
      <c r="F90">
        <v>0</v>
      </c>
      <c r="G90">
        <v>50</v>
      </c>
      <c r="H90">
        <v>54</v>
      </c>
    </row>
    <row r="91" spans="1:8" ht="12.75">
      <c r="A91" s="21">
        <f>ROW(C82)</f>
        <v>82</v>
      </c>
      <c r="B91" s="79">
        <v>96</v>
      </c>
      <c r="C91" s="80">
        <f>TIME(F91,G91,H91+(I91/1000))</f>
        <v>0.03584490740740741</v>
      </c>
      <c r="F91">
        <v>0</v>
      </c>
      <c r="G91">
        <v>51</v>
      </c>
      <c r="H91">
        <v>37</v>
      </c>
    </row>
    <row r="92" spans="1:8" ht="12.75">
      <c r="A92" s="21">
        <f>ROW(C83)</f>
        <v>83</v>
      </c>
      <c r="B92" s="79">
        <v>97</v>
      </c>
      <c r="C92" s="80">
        <f>TIME(F92,G92,H92+(I92/1000))</f>
        <v>0.03695601851851852</v>
      </c>
      <c r="F92">
        <v>0</v>
      </c>
      <c r="G92">
        <v>53</v>
      </c>
      <c r="H92">
        <v>13</v>
      </c>
    </row>
    <row r="93" spans="1:8" ht="12.75">
      <c r="A93" s="21">
        <f>ROW(C84)</f>
        <v>84</v>
      </c>
      <c r="B93" s="79">
        <v>100</v>
      </c>
      <c r="C93" s="80">
        <f>TIME(F93,G93,H93+(I93/1000))</f>
        <v>0.037592592592592594</v>
      </c>
      <c r="F93">
        <v>0</v>
      </c>
      <c r="G93">
        <v>54</v>
      </c>
      <c r="H93">
        <v>8</v>
      </c>
    </row>
    <row r="94" spans="1:8" ht="12.75">
      <c r="A94" s="21">
        <f>ROW(C85)</f>
        <v>85</v>
      </c>
      <c r="B94" s="79">
        <v>102</v>
      </c>
      <c r="C94" s="80">
        <f>TIME(F94,G94,H94+(I94/1000))</f>
        <v>0.03652777777777778</v>
      </c>
      <c r="F94">
        <v>0</v>
      </c>
      <c r="G94">
        <v>52</v>
      </c>
      <c r="H94">
        <v>36</v>
      </c>
    </row>
    <row r="95" spans="1:8" ht="12.75">
      <c r="A95" s="21">
        <f>ROW(C86)</f>
        <v>86</v>
      </c>
      <c r="B95" s="79">
        <v>103</v>
      </c>
      <c r="C95" s="80">
        <f>TIME(F95,G95,H95+(I95/1000))</f>
        <v>0.029386574074074075</v>
      </c>
      <c r="D95" s="78"/>
      <c r="E95" s="78"/>
      <c r="F95" s="78">
        <v>0</v>
      </c>
      <c r="G95">
        <v>42</v>
      </c>
      <c r="H95">
        <v>19</v>
      </c>
    </row>
    <row r="96" spans="1:8" ht="12.75">
      <c r="A96" s="21">
        <f>ROW(C87)</f>
        <v>87</v>
      </c>
      <c r="B96" s="79">
        <v>104</v>
      </c>
      <c r="C96" s="80">
        <f>TIME(F96,G96,H96+(I96/1000))</f>
        <v>0.030462962962962963</v>
      </c>
      <c r="F96">
        <v>0</v>
      </c>
      <c r="G96">
        <v>43</v>
      </c>
      <c r="H96">
        <v>52</v>
      </c>
    </row>
    <row r="97" spans="1:8" ht="12.75">
      <c r="A97" s="21">
        <f>ROW(C88)</f>
        <v>88</v>
      </c>
      <c r="B97" s="79">
        <v>105</v>
      </c>
      <c r="C97" s="80">
        <f>TIME(F97,G97,H97+(I97/1000))</f>
        <v>0.03471064814814815</v>
      </c>
      <c r="F97">
        <v>0</v>
      </c>
      <c r="G97">
        <v>49</v>
      </c>
      <c r="H97">
        <v>59</v>
      </c>
    </row>
    <row r="98" spans="1:8" ht="12.75">
      <c r="A98" s="21">
        <f>ROW(C89)</f>
        <v>89</v>
      </c>
      <c r="B98" s="79">
        <v>106</v>
      </c>
      <c r="C98" s="80">
        <f>TIME(F98,G98,H98+(I98/1000))</f>
        <v>0.03846064814814815</v>
      </c>
      <c r="F98">
        <v>0</v>
      </c>
      <c r="G98">
        <v>55</v>
      </c>
      <c r="H98">
        <v>23</v>
      </c>
    </row>
    <row r="99" spans="1:8" ht="12.75">
      <c r="A99" s="21">
        <f>ROW(C90)</f>
        <v>90</v>
      </c>
      <c r="B99" s="79">
        <v>107</v>
      </c>
      <c r="C99" s="80">
        <f>TIME(F99,G99,H99+(I99/1000))</f>
        <v>0.031782407407407405</v>
      </c>
      <c r="F99">
        <v>0</v>
      </c>
      <c r="G99">
        <v>45</v>
      </c>
      <c r="H99">
        <v>46</v>
      </c>
    </row>
    <row r="100" spans="1:8" ht="12.75">
      <c r="A100" s="21">
        <f>ROW(C79)</f>
        <v>79</v>
      </c>
      <c r="B100" s="79">
        <v>108</v>
      </c>
      <c r="C100" s="80">
        <f>TIME(F100,G100,H100+(I100/1000))</f>
        <v>0.031469907407407405</v>
      </c>
      <c r="F100">
        <v>0</v>
      </c>
      <c r="G100">
        <v>45</v>
      </c>
      <c r="H100">
        <v>19</v>
      </c>
    </row>
    <row r="101" spans="1:8" ht="12.75">
      <c r="A101" s="21">
        <f>ROW(C80)</f>
        <v>80</v>
      </c>
      <c r="B101" s="79">
        <v>109</v>
      </c>
      <c r="C101" s="80">
        <f>TIME(F101,G101,H101+(I101/1000))</f>
        <v>0.03431712962962963</v>
      </c>
      <c r="F101">
        <v>0</v>
      </c>
      <c r="G101">
        <v>49</v>
      </c>
      <c r="H101">
        <v>25</v>
      </c>
    </row>
    <row r="102" spans="1:8" ht="12.75">
      <c r="A102" s="21">
        <f>ROW(C81)</f>
        <v>81</v>
      </c>
      <c r="B102" s="79">
        <v>111</v>
      </c>
      <c r="C102" s="80">
        <f>TIME(F102,G102,H102+(I102/1000))</f>
        <v>0.035486111111111114</v>
      </c>
      <c r="F102">
        <v>0</v>
      </c>
      <c r="G102">
        <v>51</v>
      </c>
      <c r="H102">
        <v>6</v>
      </c>
    </row>
    <row r="103" spans="1:8" ht="12.75">
      <c r="A103" s="21">
        <f>ROW(C82)</f>
        <v>82</v>
      </c>
      <c r="B103" s="79">
        <v>114</v>
      </c>
      <c r="C103" s="80">
        <f>TIME(F103,G103,H103+(I103/1000))</f>
        <v>0.04054398148148148</v>
      </c>
      <c r="F103">
        <v>0</v>
      </c>
      <c r="G103">
        <v>58</v>
      </c>
      <c r="H103">
        <v>23</v>
      </c>
    </row>
    <row r="104" spans="1:8" ht="12.75">
      <c r="A104" s="21">
        <f>ROW(C83)</f>
        <v>83</v>
      </c>
      <c r="B104" s="79">
        <v>34</v>
      </c>
      <c r="C104" s="80">
        <f>TIME(F104,G104,H104+(I104/1000))</f>
        <v>0.04092592592592593</v>
      </c>
      <c r="F104">
        <v>0</v>
      </c>
      <c r="G104">
        <v>58</v>
      </c>
      <c r="H104">
        <v>56</v>
      </c>
    </row>
    <row r="105" spans="1:8" ht="12.75">
      <c r="A105" s="21">
        <f>ROW(C84)</f>
        <v>84</v>
      </c>
      <c r="B105" s="79">
        <v>93</v>
      </c>
      <c r="C105" s="80">
        <f>TIME(F105,G105,H105+(I105/1000))</f>
        <v>0.04128472222222222</v>
      </c>
      <c r="F105">
        <v>0</v>
      </c>
      <c r="G105">
        <v>59</v>
      </c>
      <c r="H105">
        <v>27</v>
      </c>
    </row>
    <row r="106" spans="1:8" ht="12.75">
      <c r="A106" s="21">
        <f>ROW(C85)</f>
        <v>85</v>
      </c>
      <c r="B106" s="79">
        <v>10</v>
      </c>
      <c r="C106" s="80">
        <f>TIME(F106,G106,H106+(I106/1000))</f>
        <v>0.041527777777777775</v>
      </c>
      <c r="F106">
        <v>0</v>
      </c>
      <c r="G106">
        <v>59</v>
      </c>
      <c r="H106">
        <v>48</v>
      </c>
    </row>
    <row r="107" spans="1:8" ht="12.75">
      <c r="A107" s="21">
        <f>ROW(C86)</f>
        <v>86</v>
      </c>
      <c r="B107" s="79">
        <v>113</v>
      </c>
      <c r="C107" s="80">
        <f>TIME(F107,G107,H107+(I107/1000))</f>
        <v>0.04262731481481481</v>
      </c>
      <c r="F107">
        <v>1</v>
      </c>
      <c r="G107">
        <v>1</v>
      </c>
      <c r="H107">
        <v>23</v>
      </c>
    </row>
    <row r="108" spans="1:8" ht="12.75">
      <c r="A108" s="21">
        <f>ROW(C87)</f>
        <v>87</v>
      </c>
      <c r="B108" s="79">
        <v>110</v>
      </c>
      <c r="C108" s="80">
        <f>TIME(F108,G108,H108+(I108/1000))</f>
        <v>0.04269675925925926</v>
      </c>
      <c r="F108">
        <v>1</v>
      </c>
      <c r="G108">
        <v>1</v>
      </c>
      <c r="H108">
        <v>29</v>
      </c>
    </row>
    <row r="109" spans="1:8" ht="12.75">
      <c r="A109" s="21">
        <f>ROW(C106)</f>
        <v>106</v>
      </c>
      <c r="B109" s="79">
        <v>31</v>
      </c>
      <c r="C109" s="80">
        <f>TIME(F109,G109,H109+(I109/1000))</f>
        <v>0.04325231481481481</v>
      </c>
      <c r="F109">
        <v>1</v>
      </c>
      <c r="G109">
        <v>2</v>
      </c>
      <c r="H109">
        <v>17</v>
      </c>
    </row>
    <row r="110" spans="1:8" ht="12.75">
      <c r="A110" s="21">
        <f>ROW(C107)</f>
        <v>107</v>
      </c>
      <c r="B110" s="79">
        <v>99</v>
      </c>
      <c r="C110" s="80">
        <f>TIME(F110,G110,H110+(I110/1000))</f>
        <v>0.04342592592592592</v>
      </c>
      <c r="F110">
        <v>1</v>
      </c>
      <c r="G110">
        <v>2</v>
      </c>
      <c r="H110">
        <v>32</v>
      </c>
    </row>
    <row r="111" spans="1:8" ht="12.75">
      <c r="A111" s="21">
        <f>ROW(C108)</f>
        <v>108</v>
      </c>
      <c r="B111" s="79">
        <v>101</v>
      </c>
      <c r="C111" s="80">
        <f>TIME(F111,G111,H111+(I111/1000))</f>
        <v>0.044641203703703704</v>
      </c>
      <c r="F111">
        <v>1</v>
      </c>
      <c r="G111">
        <v>4</v>
      </c>
      <c r="H111">
        <v>17</v>
      </c>
    </row>
    <row r="112" spans="1:8" ht="12.75">
      <c r="A112" s="21">
        <f>ROW(C109)</f>
        <v>109</v>
      </c>
      <c r="B112" s="79">
        <v>98</v>
      </c>
      <c r="C112" s="80">
        <f>TIME(F112,G112,H112+(I112/1000))</f>
        <v>0.046921296296296294</v>
      </c>
      <c r="F112">
        <v>1</v>
      </c>
      <c r="G112">
        <v>7</v>
      </c>
      <c r="H112">
        <v>34</v>
      </c>
    </row>
    <row r="113" spans="1:8" ht="12.75">
      <c r="A113" s="21">
        <f>ROW(C110)</f>
        <v>110</v>
      </c>
      <c r="B113" s="79">
        <v>112</v>
      </c>
      <c r="C113" s="80">
        <f>TIME(F113,G113,H113+(I113/1000))</f>
        <v>0.04693287037037037</v>
      </c>
      <c r="F113">
        <v>1</v>
      </c>
      <c r="G113">
        <v>7</v>
      </c>
      <c r="H113">
        <v>35</v>
      </c>
    </row>
    <row r="114" spans="1:8" ht="12.75">
      <c r="A114" s="21">
        <f>ROW(C111)</f>
        <v>111</v>
      </c>
      <c r="B114" s="79">
        <v>6</v>
      </c>
      <c r="C114" s="80">
        <f>TIME(F114,G114,H114+(I114/1000))</f>
        <v>0.049560185185185186</v>
      </c>
      <c r="F114">
        <v>1</v>
      </c>
      <c r="G114">
        <v>11</v>
      </c>
      <c r="H114">
        <v>22</v>
      </c>
    </row>
    <row r="115" spans="1:8" ht="12.75">
      <c r="A115" s="21">
        <f>ROW(C112)</f>
        <v>112</v>
      </c>
      <c r="B115" s="79">
        <v>67</v>
      </c>
      <c r="C115" s="80">
        <f>TIME(F115,G115,H115+(I115/1000))</f>
        <v>0.04957175925925926</v>
      </c>
      <c r="F115">
        <v>1</v>
      </c>
      <c r="G115">
        <v>11</v>
      </c>
      <c r="H115">
        <v>23</v>
      </c>
    </row>
    <row r="116" spans="1:8" ht="12.75">
      <c r="A116" s="21">
        <f>ROW(C113)</f>
        <v>113</v>
      </c>
      <c r="B116" s="79">
        <v>32</v>
      </c>
      <c r="C116" s="80">
        <f>TIME(F116,G116,H116+(I116/1000))</f>
        <v>0.05228009259259259</v>
      </c>
      <c r="F116">
        <v>1</v>
      </c>
      <c r="G116">
        <v>15</v>
      </c>
      <c r="H116">
        <v>17</v>
      </c>
    </row>
    <row r="117" spans="1:8" ht="12.75">
      <c r="A117" s="21">
        <f>ROW(C114)</f>
        <v>114</v>
      </c>
      <c r="B117" s="79"/>
      <c r="C117" s="80">
        <f>TIME(F117,G117,H117+(I117/1000))</f>
        <v>0</v>
      </c>
      <c r="F117">
        <v>0</v>
      </c>
      <c r="G117">
        <v>0</v>
      </c>
      <c r="H117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80" zoomScaleNormal="90" zoomScaleSheetLayoutView="80" workbookViewId="0" topLeftCell="A1">
      <selection activeCell="A12" sqref="A12"/>
    </sheetView>
  </sheetViews>
  <sheetFormatPr defaultColWidth="12.00390625" defaultRowHeight="12.75"/>
  <cols>
    <col min="1" max="1" width="37.50390625" style="0" customWidth="1"/>
    <col min="2" max="2" width="27.25390625" style="0" customWidth="1"/>
    <col min="3" max="3" width="8.875" style="0" customWidth="1"/>
    <col min="4" max="16384" width="11.625" style="0" customWidth="1"/>
  </cols>
  <sheetData>
    <row r="1" spans="1:3" ht="12.75">
      <c r="A1" s="81" t="s">
        <v>543</v>
      </c>
      <c r="B1" s="82"/>
      <c r="C1" s="83"/>
    </row>
    <row r="2" spans="1:3" ht="12.75">
      <c r="A2" s="84" t="s">
        <v>544</v>
      </c>
      <c r="B2" s="85" t="s">
        <v>545</v>
      </c>
      <c r="C2" s="86" t="s">
        <v>546</v>
      </c>
    </row>
    <row r="3" spans="1:3" ht="12.75">
      <c r="A3" s="84" t="s">
        <v>547</v>
      </c>
      <c r="B3" s="85" t="s">
        <v>548</v>
      </c>
      <c r="C3" s="86" t="s">
        <v>549</v>
      </c>
    </row>
    <row r="4" spans="1:3" ht="12.75">
      <c r="A4" s="84" t="s">
        <v>550</v>
      </c>
      <c r="B4" s="85" t="s">
        <v>551</v>
      </c>
      <c r="C4" s="86" t="s">
        <v>552</v>
      </c>
    </row>
    <row r="5" spans="1:3" ht="12.75">
      <c r="A5" s="84" t="s">
        <v>553</v>
      </c>
      <c r="B5" s="85" t="s">
        <v>554</v>
      </c>
      <c r="C5" s="86" t="s">
        <v>555</v>
      </c>
    </row>
    <row r="6" spans="1:3" ht="12.75">
      <c r="A6" s="84" t="s">
        <v>556</v>
      </c>
      <c r="B6" s="85" t="s">
        <v>557</v>
      </c>
      <c r="C6" s="86" t="s">
        <v>558</v>
      </c>
    </row>
    <row r="7" spans="1:3" ht="12.75">
      <c r="A7" s="84" t="s">
        <v>559</v>
      </c>
      <c r="B7" s="85" t="s">
        <v>560</v>
      </c>
      <c r="C7" s="86" t="s">
        <v>561</v>
      </c>
    </row>
    <row r="8" spans="1:3" ht="12.75">
      <c r="A8" s="84" t="s">
        <v>562</v>
      </c>
      <c r="B8" s="85" t="s">
        <v>563</v>
      </c>
      <c r="C8" s="86" t="s">
        <v>564</v>
      </c>
    </row>
    <row r="9" spans="1:3" ht="12.75">
      <c r="A9" s="84" t="s">
        <v>565</v>
      </c>
      <c r="B9" s="85" t="s">
        <v>566</v>
      </c>
      <c r="C9" s="86" t="s">
        <v>567</v>
      </c>
    </row>
    <row r="11" spans="1:3" ht="12.75">
      <c r="A11" s="81" t="s">
        <v>568</v>
      </c>
      <c r="B11" s="87"/>
      <c r="C11" s="83"/>
    </row>
    <row r="12" spans="1:3" ht="12.75">
      <c r="A12" s="84" t="s">
        <v>569</v>
      </c>
      <c r="B12" s="85" t="s">
        <v>570</v>
      </c>
      <c r="C12" s="86" t="s">
        <v>546</v>
      </c>
    </row>
    <row r="13" spans="1:3" ht="12.75">
      <c r="A13" s="84" t="s">
        <v>571</v>
      </c>
      <c r="B13" s="85" t="s">
        <v>548</v>
      </c>
      <c r="C13" s="86" t="s">
        <v>549</v>
      </c>
    </row>
    <row r="14" spans="1:3" ht="12.75">
      <c r="A14" s="84" t="s">
        <v>572</v>
      </c>
      <c r="B14" s="85" t="s">
        <v>551</v>
      </c>
      <c r="C14" s="86" t="s">
        <v>552</v>
      </c>
    </row>
    <row r="15" spans="1:3" ht="12.75">
      <c r="A15" s="84" t="s">
        <v>573</v>
      </c>
      <c r="B15" s="85" t="s">
        <v>574</v>
      </c>
      <c r="C15" s="86" t="s">
        <v>555</v>
      </c>
    </row>
    <row r="16" spans="1:3" ht="12.75">
      <c r="A16" s="84" t="s">
        <v>575</v>
      </c>
      <c r="B16" s="85" t="s">
        <v>563</v>
      </c>
      <c r="C16" s="86" t="s">
        <v>564</v>
      </c>
    </row>
    <row r="17" spans="1:3" ht="12.75">
      <c r="A17" s="84" t="s">
        <v>576</v>
      </c>
      <c r="B17" s="85" t="s">
        <v>566</v>
      </c>
      <c r="C17" s="86" t="s">
        <v>567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="80" zoomScaleNormal="90" zoomScaleSheetLayoutView="80" workbookViewId="0" topLeftCell="A1">
      <selection activeCell="C17" sqref="C17"/>
    </sheetView>
  </sheetViews>
  <sheetFormatPr defaultColWidth="12.00390625" defaultRowHeight="12.75"/>
  <cols>
    <col min="1" max="1" width="21.75390625" style="0" customWidth="1"/>
    <col min="2" max="2" width="16.00390625" style="0" customWidth="1"/>
    <col min="3" max="16384" width="11.625" style="0" customWidth="1"/>
  </cols>
  <sheetData>
    <row r="1" spans="1:3" ht="12.75">
      <c r="A1" s="88" t="str">
        <f>'Kat.'!A1</f>
        <v>Rozsah kategorií 2012 závod</v>
      </c>
      <c r="B1" s="52"/>
      <c r="C1" s="52"/>
    </row>
    <row r="2" spans="1:3" ht="12.75">
      <c r="A2" s="89" t="str">
        <f>'Kat.'!A7</f>
        <v>F – Dorostenci pod 18 let: </v>
      </c>
      <c r="B2" s="89" t="str">
        <f>'Kat.'!B7</f>
        <v>(RN 1994 a mladší)</v>
      </c>
      <c r="C2" s="89" t="str">
        <f>'Kat.'!C7</f>
        <v>J</v>
      </c>
    </row>
    <row r="3" spans="1:2" ht="12.75">
      <c r="A3">
        <v>2012</v>
      </c>
      <c r="B3" t="s">
        <v>561</v>
      </c>
    </row>
    <row r="4" spans="1:2" ht="12.75">
      <c r="A4">
        <v>2011</v>
      </c>
      <c r="B4" t="s">
        <v>561</v>
      </c>
    </row>
    <row r="5" spans="1:2" ht="12.75">
      <c r="A5">
        <v>2010</v>
      </c>
      <c r="B5" t="s">
        <v>561</v>
      </c>
    </row>
    <row r="6" spans="1:2" ht="12.75">
      <c r="A6">
        <v>2009</v>
      </c>
      <c r="B6" t="s">
        <v>561</v>
      </c>
    </row>
    <row r="7" spans="1:2" ht="12.75">
      <c r="A7">
        <v>2008</v>
      </c>
      <c r="B7" t="s">
        <v>561</v>
      </c>
    </row>
    <row r="8" spans="1:2" ht="12.75">
      <c r="A8">
        <v>2007</v>
      </c>
      <c r="B8" t="s">
        <v>561</v>
      </c>
    </row>
    <row r="9" spans="1:2" ht="12.75">
      <c r="A9">
        <v>2006</v>
      </c>
      <c r="B9" t="s">
        <v>561</v>
      </c>
    </row>
    <row r="10" spans="1:2" ht="12.75">
      <c r="A10">
        <v>2005</v>
      </c>
      <c r="B10" t="s">
        <v>561</v>
      </c>
    </row>
    <row r="11" spans="1:2" ht="12.75">
      <c r="A11">
        <v>2004</v>
      </c>
      <c r="B11" t="s">
        <v>561</v>
      </c>
    </row>
    <row r="12" spans="1:2" ht="12.75">
      <c r="A12">
        <v>2003</v>
      </c>
      <c r="B12" t="s">
        <v>561</v>
      </c>
    </row>
    <row r="13" spans="1:2" ht="12.75">
      <c r="A13">
        <v>2002</v>
      </c>
      <c r="B13" t="s">
        <v>561</v>
      </c>
    </row>
    <row r="14" spans="1:2" ht="12.75">
      <c r="A14">
        <v>2001</v>
      </c>
      <c r="B14" t="s">
        <v>561</v>
      </c>
    </row>
    <row r="15" spans="1:2" ht="12.75">
      <c r="A15">
        <v>2000</v>
      </c>
      <c r="B15" t="s">
        <v>561</v>
      </c>
    </row>
    <row r="16" spans="1:2" ht="12.75">
      <c r="A16">
        <v>1999</v>
      </c>
      <c r="B16" t="s">
        <v>561</v>
      </c>
    </row>
    <row r="17" spans="1:2" ht="12.75">
      <c r="A17">
        <v>1998</v>
      </c>
      <c r="B17" t="s">
        <v>561</v>
      </c>
    </row>
    <row r="18" spans="1:2" ht="12.75">
      <c r="A18">
        <v>1997</v>
      </c>
      <c r="B18" t="s">
        <v>561</v>
      </c>
    </row>
    <row r="19" spans="1:2" ht="12.75">
      <c r="A19">
        <v>1996</v>
      </c>
      <c r="B19" t="s">
        <v>561</v>
      </c>
    </row>
    <row r="20" spans="1:2" ht="12.75">
      <c r="A20">
        <v>1995</v>
      </c>
      <c r="B20" t="s">
        <v>561</v>
      </c>
    </row>
    <row r="21" spans="1:2" ht="12.75">
      <c r="A21">
        <v>1994</v>
      </c>
      <c r="B21" t="s">
        <v>561</v>
      </c>
    </row>
    <row r="22" spans="1:3" ht="12.75">
      <c r="A22" s="89" t="str">
        <f>'Kat.'!A2</f>
        <v>A – Muži 19 – 39:</v>
      </c>
      <c r="B22" s="89" t="str">
        <f>'Kat.'!B2</f>
        <v>(RN 1993 – 1973)</v>
      </c>
      <c r="C22" s="89" t="str">
        <f>'Kat.'!C2</f>
        <v>MA</v>
      </c>
    </row>
    <row r="23" spans="1:2" ht="12.75">
      <c r="A23">
        <v>1993</v>
      </c>
      <c r="B23" t="s">
        <v>546</v>
      </c>
    </row>
    <row r="24" spans="1:2" ht="12.75">
      <c r="A24">
        <v>1992</v>
      </c>
      <c r="B24" t="s">
        <v>546</v>
      </c>
    </row>
    <row r="25" spans="1:2" ht="12.75">
      <c r="A25">
        <v>1991</v>
      </c>
      <c r="B25" t="s">
        <v>546</v>
      </c>
    </row>
    <row r="26" spans="1:2" ht="12.75">
      <c r="A26">
        <v>1990</v>
      </c>
      <c r="B26" t="s">
        <v>546</v>
      </c>
    </row>
    <row r="27" spans="1:2" ht="12.75">
      <c r="A27">
        <v>1989</v>
      </c>
      <c r="B27" t="s">
        <v>546</v>
      </c>
    </row>
    <row r="28" spans="1:2" ht="12.75">
      <c r="A28">
        <v>1988</v>
      </c>
      <c r="B28" t="s">
        <v>546</v>
      </c>
    </row>
    <row r="29" spans="1:2" ht="12.75">
      <c r="A29">
        <v>1987</v>
      </c>
      <c r="B29" t="s">
        <v>546</v>
      </c>
    </row>
    <row r="30" spans="1:2" ht="12.75">
      <c r="A30">
        <v>1986</v>
      </c>
      <c r="B30" t="s">
        <v>546</v>
      </c>
    </row>
    <row r="31" spans="1:2" ht="12.75">
      <c r="A31">
        <v>1985</v>
      </c>
      <c r="B31" t="s">
        <v>546</v>
      </c>
    </row>
    <row r="32" spans="1:2" ht="12.75">
      <c r="A32">
        <v>1984</v>
      </c>
      <c r="B32" t="s">
        <v>546</v>
      </c>
    </row>
    <row r="33" spans="1:2" ht="12.75">
      <c r="A33">
        <v>1983</v>
      </c>
      <c r="B33" t="s">
        <v>546</v>
      </c>
    </row>
    <row r="34" spans="1:2" ht="12.75">
      <c r="A34">
        <v>1982</v>
      </c>
      <c r="B34" t="s">
        <v>546</v>
      </c>
    </row>
    <row r="35" spans="1:2" ht="12.75">
      <c r="A35">
        <v>1981</v>
      </c>
      <c r="B35" t="s">
        <v>546</v>
      </c>
    </row>
    <row r="36" spans="1:2" ht="12.75">
      <c r="A36">
        <v>1980</v>
      </c>
      <c r="B36" t="s">
        <v>546</v>
      </c>
    </row>
    <row r="37" spans="1:2" ht="12.75">
      <c r="A37">
        <v>1979</v>
      </c>
      <c r="B37" t="s">
        <v>546</v>
      </c>
    </row>
    <row r="38" spans="1:2" ht="12.75">
      <c r="A38">
        <v>1978</v>
      </c>
      <c r="B38" t="s">
        <v>546</v>
      </c>
    </row>
    <row r="39" spans="1:2" ht="12.75">
      <c r="A39">
        <v>1977</v>
      </c>
      <c r="B39" t="s">
        <v>546</v>
      </c>
    </row>
    <row r="40" spans="1:2" ht="12.75">
      <c r="A40">
        <v>1976</v>
      </c>
      <c r="B40" t="s">
        <v>546</v>
      </c>
    </row>
    <row r="41" spans="1:2" ht="12.75">
      <c r="A41">
        <v>1975</v>
      </c>
      <c r="B41" t="s">
        <v>546</v>
      </c>
    </row>
    <row r="42" spans="1:2" ht="12.75">
      <c r="A42">
        <v>1974</v>
      </c>
      <c r="B42" t="s">
        <v>546</v>
      </c>
    </row>
    <row r="43" spans="1:2" ht="12.75">
      <c r="A43">
        <v>1973</v>
      </c>
      <c r="B43" t="s">
        <v>546</v>
      </c>
    </row>
    <row r="44" spans="1:3" ht="12.75">
      <c r="A44" s="89" t="str">
        <f>'Kat.'!A3</f>
        <v>B – Muži 40 – 49:</v>
      </c>
      <c r="B44" s="89" t="str">
        <f>'Kat.'!B3</f>
        <v>(RN 1972 – 1963)</v>
      </c>
      <c r="C44" s="89" t="str">
        <f>'Kat.'!C3</f>
        <v>MB</v>
      </c>
    </row>
    <row r="45" spans="1:2" ht="12.75">
      <c r="A45">
        <v>1972</v>
      </c>
      <c r="B45" t="s">
        <v>549</v>
      </c>
    </row>
    <row r="46" spans="1:2" ht="12.75">
      <c r="A46">
        <v>1971</v>
      </c>
      <c r="B46" t="s">
        <v>549</v>
      </c>
    </row>
    <row r="47" spans="1:2" ht="12.75">
      <c r="A47">
        <v>1970</v>
      </c>
      <c r="B47" t="s">
        <v>549</v>
      </c>
    </row>
    <row r="48" spans="1:2" ht="12.75">
      <c r="A48">
        <v>1969</v>
      </c>
      <c r="B48" t="s">
        <v>549</v>
      </c>
    </row>
    <row r="49" spans="1:2" ht="12.75">
      <c r="A49">
        <v>1968</v>
      </c>
      <c r="B49" t="s">
        <v>549</v>
      </c>
    </row>
    <row r="50" spans="1:2" ht="12.75">
      <c r="A50">
        <v>1967</v>
      </c>
      <c r="B50" t="s">
        <v>549</v>
      </c>
    </row>
    <row r="51" spans="1:2" ht="12.75">
      <c r="A51">
        <v>1966</v>
      </c>
      <c r="B51" t="s">
        <v>549</v>
      </c>
    </row>
    <row r="52" spans="1:2" ht="12.75">
      <c r="A52">
        <v>1965</v>
      </c>
      <c r="B52" t="s">
        <v>549</v>
      </c>
    </row>
    <row r="53" spans="1:2" ht="12.75">
      <c r="A53">
        <v>1964</v>
      </c>
      <c r="B53" t="s">
        <v>549</v>
      </c>
    </row>
    <row r="54" spans="1:2" ht="12.75">
      <c r="A54">
        <v>1963</v>
      </c>
      <c r="B54" t="s">
        <v>549</v>
      </c>
    </row>
    <row r="55" spans="1:3" ht="12.75">
      <c r="A55" s="89" t="str">
        <f>'Kat.'!A4</f>
        <v>C – Muži 50 – 59:</v>
      </c>
      <c r="B55" s="89" t="str">
        <f>'Kat.'!B4</f>
        <v>(RN 1962 – 1953)</v>
      </c>
      <c r="C55" s="89" t="str">
        <f>'Kat.'!C4</f>
        <v>MC</v>
      </c>
    </row>
    <row r="56" spans="1:2" ht="12.75">
      <c r="A56">
        <v>1962</v>
      </c>
      <c r="B56" t="s">
        <v>552</v>
      </c>
    </row>
    <row r="57" spans="1:2" ht="12.75">
      <c r="A57">
        <v>1961</v>
      </c>
      <c r="B57" t="s">
        <v>552</v>
      </c>
    </row>
    <row r="58" spans="1:2" ht="12.75">
      <c r="A58">
        <v>1960</v>
      </c>
      <c r="B58" t="s">
        <v>552</v>
      </c>
    </row>
    <row r="59" spans="1:2" ht="12.75">
      <c r="A59" s="1">
        <v>1959</v>
      </c>
      <c r="B59" t="s">
        <v>552</v>
      </c>
    </row>
    <row r="60" spans="1:2" ht="12.75">
      <c r="A60" s="1">
        <v>1958</v>
      </c>
      <c r="B60" t="s">
        <v>552</v>
      </c>
    </row>
    <row r="61" spans="1:2" ht="12.75">
      <c r="A61" s="1">
        <v>1957</v>
      </c>
      <c r="B61" t="s">
        <v>552</v>
      </c>
    </row>
    <row r="62" spans="1:2" ht="12.75">
      <c r="A62" s="1">
        <v>1956</v>
      </c>
      <c r="B62" t="s">
        <v>552</v>
      </c>
    </row>
    <row r="63" spans="1:2" ht="12.75">
      <c r="A63" s="1">
        <v>1955</v>
      </c>
      <c r="B63" t="s">
        <v>552</v>
      </c>
    </row>
    <row r="64" spans="1:2" ht="12.75">
      <c r="A64" s="1">
        <v>1954</v>
      </c>
      <c r="B64" t="s">
        <v>552</v>
      </c>
    </row>
    <row r="65" spans="1:2" ht="12.75">
      <c r="A65" s="1">
        <v>1953</v>
      </c>
      <c r="B65" t="s">
        <v>552</v>
      </c>
    </row>
    <row r="66" spans="1:3" ht="12.75">
      <c r="A66" s="89" t="str">
        <f>'Kat.'!A5</f>
        <v>D – Muži 60 – 69: </v>
      </c>
      <c r="B66" s="89" t="str">
        <f>'Kat.'!B5</f>
        <v>(RN 1952 – 1943)</v>
      </c>
      <c r="C66" s="89" t="str">
        <f>'Kat.'!C5</f>
        <v>MD</v>
      </c>
    </row>
    <row r="67" spans="1:2" ht="12.75">
      <c r="A67" s="1">
        <v>1952</v>
      </c>
      <c r="B67" t="s">
        <v>555</v>
      </c>
    </row>
    <row r="68" spans="1:2" ht="12.75">
      <c r="A68" s="1">
        <v>1951</v>
      </c>
      <c r="B68" t="s">
        <v>555</v>
      </c>
    </row>
    <row r="69" spans="1:2" ht="12.75">
      <c r="A69" s="1">
        <v>1950</v>
      </c>
      <c r="B69" t="s">
        <v>555</v>
      </c>
    </row>
    <row r="70" spans="1:2" ht="12.75">
      <c r="A70" s="1">
        <v>1949</v>
      </c>
      <c r="B70" t="s">
        <v>555</v>
      </c>
    </row>
    <row r="71" spans="1:2" ht="12.75">
      <c r="A71" s="1">
        <v>1948</v>
      </c>
      <c r="B71" t="s">
        <v>555</v>
      </c>
    </row>
    <row r="72" spans="1:2" ht="12.75">
      <c r="A72" s="1">
        <v>1947</v>
      </c>
      <c r="B72" t="s">
        <v>555</v>
      </c>
    </row>
    <row r="73" spans="1:2" ht="12.75">
      <c r="A73" s="1">
        <v>1946</v>
      </c>
      <c r="B73" t="s">
        <v>555</v>
      </c>
    </row>
    <row r="74" spans="1:2" ht="12.75">
      <c r="A74" s="1">
        <v>1945</v>
      </c>
      <c r="B74" t="s">
        <v>555</v>
      </c>
    </row>
    <row r="75" spans="1:2" ht="12.75">
      <c r="A75" s="1">
        <v>1944</v>
      </c>
      <c r="B75" t="s">
        <v>555</v>
      </c>
    </row>
    <row r="76" spans="1:2" ht="12.75">
      <c r="A76" s="1">
        <v>1943</v>
      </c>
      <c r="B76" t="s">
        <v>555</v>
      </c>
    </row>
    <row r="77" spans="1:3" ht="12.75">
      <c r="A77" s="89" t="str">
        <f>'Kat.'!A6</f>
        <v>E – Muži nad 70: </v>
      </c>
      <c r="B77" s="89" t="str">
        <f>'Kat.'!B6</f>
        <v>(RN 1942 a méně)</v>
      </c>
      <c r="C77" s="89" t="str">
        <f>'Kat.'!C6</f>
        <v>ME</v>
      </c>
    </row>
    <row r="78" spans="1:2" ht="12.75">
      <c r="A78" s="1">
        <v>1942</v>
      </c>
      <c r="B78" t="s">
        <v>558</v>
      </c>
    </row>
    <row r="79" spans="1:2" ht="12.75">
      <c r="A79" s="1">
        <v>1941</v>
      </c>
      <c r="B79" t="s">
        <v>558</v>
      </c>
    </row>
    <row r="80" spans="1:2" ht="12.75">
      <c r="A80" s="1">
        <v>1940</v>
      </c>
      <c r="B80" t="s">
        <v>558</v>
      </c>
    </row>
    <row r="81" spans="1:2" ht="12.75">
      <c r="A81" s="1">
        <v>1939</v>
      </c>
      <c r="B81" t="s">
        <v>558</v>
      </c>
    </row>
    <row r="82" spans="1:2" ht="12.75">
      <c r="A82" s="1">
        <v>1938</v>
      </c>
      <c r="B82" t="s">
        <v>558</v>
      </c>
    </row>
    <row r="83" spans="1:2" ht="12.75">
      <c r="A83" s="1">
        <v>1937</v>
      </c>
      <c r="B83" t="s">
        <v>558</v>
      </c>
    </row>
    <row r="84" spans="1:2" ht="12.75">
      <c r="A84" s="1">
        <v>1936</v>
      </c>
      <c r="B84" t="s">
        <v>558</v>
      </c>
    </row>
    <row r="85" spans="1:2" ht="12.75">
      <c r="A85" s="1">
        <v>1935</v>
      </c>
      <c r="B85" t="s">
        <v>558</v>
      </c>
    </row>
    <row r="86" spans="1:2" ht="12.75">
      <c r="A86" s="1">
        <v>1934</v>
      </c>
      <c r="B86" t="s">
        <v>558</v>
      </c>
    </row>
    <row r="87" spans="1:2" ht="12.75">
      <c r="A87" s="1">
        <v>1933</v>
      </c>
      <c r="B87" t="s">
        <v>558</v>
      </c>
    </row>
    <row r="88" spans="1:2" ht="12.75">
      <c r="A88" s="1">
        <v>1932</v>
      </c>
      <c r="B88" t="s">
        <v>558</v>
      </c>
    </row>
    <row r="89" spans="1:2" ht="12.75">
      <c r="A89" s="1">
        <v>1931</v>
      </c>
      <c r="B89" t="s">
        <v>558</v>
      </c>
    </row>
    <row r="90" spans="1:2" ht="12.75">
      <c r="A90" s="1">
        <v>1930</v>
      </c>
      <c r="B90" t="s">
        <v>558</v>
      </c>
    </row>
    <row r="91" spans="1:2" ht="12.75">
      <c r="A91" s="1">
        <v>1929</v>
      </c>
      <c r="B91" t="s">
        <v>558</v>
      </c>
    </row>
    <row r="92" spans="1:2" ht="12.75">
      <c r="A92" s="1">
        <v>1928</v>
      </c>
      <c r="B92" t="s">
        <v>558</v>
      </c>
    </row>
    <row r="93" spans="1:2" ht="12.75">
      <c r="A93" s="1">
        <v>1927</v>
      </c>
      <c r="B93" t="s">
        <v>558</v>
      </c>
    </row>
    <row r="94" spans="1:2" ht="12.75">
      <c r="A94" s="1">
        <v>1926</v>
      </c>
      <c r="B94" t="s">
        <v>558</v>
      </c>
    </row>
    <row r="95" spans="1:2" ht="12.75">
      <c r="A95" s="1">
        <v>1925</v>
      </c>
      <c r="B95" t="s">
        <v>558</v>
      </c>
    </row>
    <row r="96" spans="1:2" ht="12.75">
      <c r="A96" s="1">
        <v>1924</v>
      </c>
      <c r="B96" t="s">
        <v>558</v>
      </c>
    </row>
    <row r="97" spans="1:2" ht="12.75">
      <c r="A97" s="1">
        <v>1923</v>
      </c>
      <c r="B97" t="s">
        <v>558</v>
      </c>
    </row>
    <row r="98" spans="1:2" ht="12.75">
      <c r="A98" s="1">
        <v>1922</v>
      </c>
      <c r="B98" t="s">
        <v>558</v>
      </c>
    </row>
    <row r="99" spans="1:2" ht="12.75">
      <c r="A99" s="1">
        <v>1921</v>
      </c>
      <c r="B99" t="s">
        <v>558</v>
      </c>
    </row>
    <row r="100" spans="1:2" ht="12.75">
      <c r="A100" s="1">
        <v>1920</v>
      </c>
      <c r="B100" t="s">
        <v>558</v>
      </c>
    </row>
    <row r="101" spans="1:2" ht="12.75">
      <c r="A101" s="1">
        <v>1919</v>
      </c>
      <c r="B101" t="s">
        <v>558</v>
      </c>
    </row>
    <row r="102" spans="1:2" ht="12.75">
      <c r="A102" s="1">
        <v>1918</v>
      </c>
      <c r="B102" t="s">
        <v>558</v>
      </c>
    </row>
    <row r="103" spans="1:2" ht="12.75">
      <c r="A103" s="1">
        <v>1917</v>
      </c>
      <c r="B103" t="s">
        <v>558</v>
      </c>
    </row>
    <row r="104" spans="1:2" ht="12.75">
      <c r="A104" s="1">
        <v>1916</v>
      </c>
      <c r="B104" t="s">
        <v>558</v>
      </c>
    </row>
    <row r="105" spans="1:2" ht="12.75">
      <c r="A105" s="1">
        <v>1915</v>
      </c>
      <c r="B105" t="s">
        <v>558</v>
      </c>
    </row>
    <row r="106" spans="1:2" ht="12.75">
      <c r="A106" s="1">
        <v>1914</v>
      </c>
      <c r="B106" t="s">
        <v>558</v>
      </c>
    </row>
    <row r="107" spans="1:2" ht="12.75">
      <c r="A107" s="1">
        <v>1913</v>
      </c>
      <c r="B107" t="s">
        <v>558</v>
      </c>
    </row>
    <row r="108" spans="1:2" ht="12.75">
      <c r="A108" s="1">
        <v>1912</v>
      </c>
      <c r="B108" t="s">
        <v>558</v>
      </c>
    </row>
    <row r="109" spans="1:2" ht="12.75">
      <c r="A109" s="1">
        <v>1911</v>
      </c>
      <c r="B109" t="s">
        <v>558</v>
      </c>
    </row>
    <row r="110" spans="1:2" ht="12.75">
      <c r="A110" s="1">
        <v>1910</v>
      </c>
      <c r="B110" t="s">
        <v>558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80" zoomScaleNormal="90" zoomScaleSheetLayoutView="80" workbookViewId="0" topLeftCell="A1">
      <selection activeCell="C1" sqref="C1"/>
    </sheetView>
  </sheetViews>
  <sheetFormatPr defaultColWidth="12.00390625" defaultRowHeight="12.75"/>
  <cols>
    <col min="1" max="1" width="15.50390625" style="0" customWidth="1"/>
    <col min="2" max="2" width="16.50390625" style="0" customWidth="1"/>
    <col min="3" max="16384" width="11.625" style="0" customWidth="1"/>
  </cols>
  <sheetData>
    <row r="1" spans="1:3" ht="12.75">
      <c r="A1" s="88" t="str">
        <f>'RN HZM'!A1</f>
        <v>Rozsah kategorií 2012 závod</v>
      </c>
      <c r="B1" s="52"/>
      <c r="C1" s="52"/>
    </row>
    <row r="2" spans="1:3" ht="12.75">
      <c r="A2" s="89" t="str">
        <f>'Kat.'!A8</f>
        <v>Ž1 – Ženy do 34</v>
      </c>
      <c r="B2" s="89" t="str">
        <f>'Kat.'!B8</f>
        <v>(RN 1978 a mladší)</v>
      </c>
      <c r="C2" s="89" t="str">
        <f>'Kat.'!C8</f>
        <v>ŽA</v>
      </c>
    </row>
    <row r="3" spans="1:2" ht="12.75">
      <c r="A3">
        <v>2012</v>
      </c>
      <c r="B3" t="s">
        <v>564</v>
      </c>
    </row>
    <row r="4" spans="1:2" ht="12.75">
      <c r="A4">
        <v>2011</v>
      </c>
      <c r="B4" t="s">
        <v>564</v>
      </c>
    </row>
    <row r="5" spans="1:2" ht="12.75">
      <c r="A5">
        <v>2010</v>
      </c>
      <c r="B5" t="s">
        <v>564</v>
      </c>
    </row>
    <row r="6" spans="1:2" ht="12.75">
      <c r="A6">
        <v>2009</v>
      </c>
      <c r="B6" t="s">
        <v>564</v>
      </c>
    </row>
    <row r="7" spans="1:2" ht="12.75">
      <c r="A7">
        <v>2008</v>
      </c>
      <c r="B7" t="s">
        <v>564</v>
      </c>
    </row>
    <row r="8" spans="1:2" ht="12.75">
      <c r="A8">
        <v>2007</v>
      </c>
      <c r="B8" t="s">
        <v>564</v>
      </c>
    </row>
    <row r="9" spans="1:2" ht="12.75">
      <c r="A9">
        <v>2006</v>
      </c>
      <c r="B9" t="s">
        <v>564</v>
      </c>
    </row>
    <row r="10" spans="1:2" ht="12.75">
      <c r="A10">
        <v>2005</v>
      </c>
      <c r="B10" t="s">
        <v>564</v>
      </c>
    </row>
    <row r="11" spans="1:2" ht="12.75">
      <c r="A11">
        <v>2004</v>
      </c>
      <c r="B11" t="s">
        <v>564</v>
      </c>
    </row>
    <row r="12" spans="1:2" ht="12.75">
      <c r="A12">
        <v>2003</v>
      </c>
      <c r="B12" t="s">
        <v>564</v>
      </c>
    </row>
    <row r="13" spans="1:2" ht="12.75">
      <c r="A13">
        <v>2002</v>
      </c>
      <c r="B13" t="s">
        <v>564</v>
      </c>
    </row>
    <row r="14" spans="1:2" ht="12.75">
      <c r="A14">
        <v>2001</v>
      </c>
      <c r="B14" t="s">
        <v>564</v>
      </c>
    </row>
    <row r="15" spans="1:2" ht="12.75">
      <c r="A15">
        <v>2000</v>
      </c>
      <c r="B15" t="s">
        <v>564</v>
      </c>
    </row>
    <row r="16" spans="1:2" ht="12.75">
      <c r="A16">
        <v>1999</v>
      </c>
      <c r="B16" t="s">
        <v>564</v>
      </c>
    </row>
    <row r="17" spans="1:2" ht="12.75">
      <c r="A17">
        <v>1998</v>
      </c>
      <c r="B17" t="s">
        <v>564</v>
      </c>
    </row>
    <row r="18" spans="1:2" ht="12.75">
      <c r="A18">
        <v>1997</v>
      </c>
      <c r="B18" t="s">
        <v>564</v>
      </c>
    </row>
    <row r="19" spans="1:2" ht="12.75">
      <c r="A19">
        <v>1996</v>
      </c>
      <c r="B19" t="s">
        <v>564</v>
      </c>
    </row>
    <row r="20" spans="1:2" ht="12.75">
      <c r="A20">
        <v>1995</v>
      </c>
      <c r="B20" t="s">
        <v>564</v>
      </c>
    </row>
    <row r="21" spans="1:2" ht="12.75">
      <c r="A21">
        <v>1994</v>
      </c>
      <c r="B21" t="s">
        <v>564</v>
      </c>
    </row>
    <row r="22" spans="1:2" ht="12.75">
      <c r="A22">
        <v>1993</v>
      </c>
      <c r="B22" t="s">
        <v>564</v>
      </c>
    </row>
    <row r="23" spans="1:2" ht="12.75">
      <c r="A23">
        <v>1992</v>
      </c>
      <c r="B23" t="s">
        <v>564</v>
      </c>
    </row>
    <row r="24" spans="1:2" ht="12.75">
      <c r="A24">
        <v>1991</v>
      </c>
      <c r="B24" t="s">
        <v>564</v>
      </c>
    </row>
    <row r="25" spans="1:2" ht="12.75">
      <c r="A25">
        <v>1990</v>
      </c>
      <c r="B25" t="s">
        <v>564</v>
      </c>
    </row>
    <row r="26" spans="1:2" ht="12.75">
      <c r="A26">
        <v>1989</v>
      </c>
      <c r="B26" t="s">
        <v>564</v>
      </c>
    </row>
    <row r="27" spans="1:2" ht="12.75">
      <c r="A27">
        <v>1988</v>
      </c>
      <c r="B27" t="s">
        <v>564</v>
      </c>
    </row>
    <row r="28" spans="1:2" ht="12.75">
      <c r="A28">
        <v>1987</v>
      </c>
      <c r="B28" t="s">
        <v>564</v>
      </c>
    </row>
    <row r="29" spans="1:2" ht="12.75">
      <c r="A29">
        <v>1986</v>
      </c>
      <c r="B29" t="s">
        <v>564</v>
      </c>
    </row>
    <row r="30" spans="1:2" ht="12.75">
      <c r="A30">
        <v>1985</v>
      </c>
      <c r="B30" t="s">
        <v>564</v>
      </c>
    </row>
    <row r="31" spans="1:2" ht="12.75">
      <c r="A31">
        <v>1984</v>
      </c>
      <c r="B31" t="s">
        <v>564</v>
      </c>
    </row>
    <row r="32" spans="1:2" ht="12.75">
      <c r="A32">
        <v>1983</v>
      </c>
      <c r="B32" t="s">
        <v>564</v>
      </c>
    </row>
    <row r="33" spans="1:2" ht="12.75">
      <c r="A33">
        <v>1982</v>
      </c>
      <c r="B33" t="s">
        <v>564</v>
      </c>
    </row>
    <row r="34" spans="1:2" ht="12.75">
      <c r="A34">
        <v>1981</v>
      </c>
      <c r="B34" t="s">
        <v>564</v>
      </c>
    </row>
    <row r="35" spans="1:2" ht="12.75">
      <c r="A35">
        <v>1980</v>
      </c>
      <c r="B35" t="s">
        <v>564</v>
      </c>
    </row>
    <row r="36" spans="1:2" ht="12.75">
      <c r="A36">
        <v>1979</v>
      </c>
      <c r="B36" t="s">
        <v>564</v>
      </c>
    </row>
    <row r="37" spans="1:2" ht="12.75">
      <c r="A37">
        <v>1978</v>
      </c>
      <c r="B37" t="s">
        <v>564</v>
      </c>
    </row>
    <row r="38" spans="1:3" ht="12.75">
      <c r="A38" s="89" t="str">
        <f>'Kat.'!A9</f>
        <v>Ž2 – Ženy nad 35</v>
      </c>
      <c r="B38" s="89" t="str">
        <f>'Kat.'!B9</f>
        <v>(RN 1977 a méně)</v>
      </c>
      <c r="C38" s="89" t="str">
        <f>'Kat.'!C9</f>
        <v>ŽB</v>
      </c>
    </row>
    <row r="39" spans="1:2" ht="12.75">
      <c r="A39">
        <v>1977</v>
      </c>
      <c r="B39" t="s">
        <v>567</v>
      </c>
    </row>
    <row r="40" spans="1:2" ht="12.75">
      <c r="A40">
        <v>1976</v>
      </c>
      <c r="B40" t="s">
        <v>567</v>
      </c>
    </row>
    <row r="41" spans="1:2" ht="12.75">
      <c r="A41">
        <v>1975</v>
      </c>
      <c r="B41" t="s">
        <v>567</v>
      </c>
    </row>
    <row r="42" spans="1:2" ht="12.75">
      <c r="A42">
        <v>1974</v>
      </c>
      <c r="B42" t="s">
        <v>567</v>
      </c>
    </row>
    <row r="43" spans="1:2" ht="12.75">
      <c r="A43">
        <v>1973</v>
      </c>
      <c r="B43" t="s">
        <v>567</v>
      </c>
    </row>
    <row r="44" spans="1:2" ht="12.75">
      <c r="A44" s="90">
        <f>'RN HZM'!A3</f>
        <v>2012</v>
      </c>
      <c r="B44" t="s">
        <v>567</v>
      </c>
    </row>
    <row r="45" spans="1:2" ht="12.75">
      <c r="A45">
        <v>1972</v>
      </c>
      <c r="B45" t="s">
        <v>567</v>
      </c>
    </row>
    <row r="46" spans="1:2" ht="12.75">
      <c r="A46">
        <v>1971</v>
      </c>
      <c r="B46" t="s">
        <v>567</v>
      </c>
    </row>
    <row r="47" spans="1:2" ht="12.75">
      <c r="A47">
        <v>1970</v>
      </c>
      <c r="B47" t="s">
        <v>567</v>
      </c>
    </row>
    <row r="48" spans="1:2" ht="12.75">
      <c r="A48">
        <v>1969</v>
      </c>
      <c r="B48" t="s">
        <v>567</v>
      </c>
    </row>
    <row r="49" spans="1:2" ht="12.75">
      <c r="A49">
        <v>1968</v>
      </c>
      <c r="B49" t="s">
        <v>567</v>
      </c>
    </row>
    <row r="50" spans="1:2" ht="12.75">
      <c r="A50">
        <v>1967</v>
      </c>
      <c r="B50" t="s">
        <v>567</v>
      </c>
    </row>
    <row r="51" spans="1:2" ht="12.75">
      <c r="A51">
        <v>1966</v>
      </c>
      <c r="B51" t="s">
        <v>567</v>
      </c>
    </row>
    <row r="52" spans="1:2" ht="12.75">
      <c r="A52">
        <v>1965</v>
      </c>
      <c r="B52" t="s">
        <v>567</v>
      </c>
    </row>
    <row r="53" spans="1:2" ht="12.75">
      <c r="A53">
        <v>1964</v>
      </c>
      <c r="B53" t="s">
        <v>567</v>
      </c>
    </row>
    <row r="54" spans="1:2" ht="12.75">
      <c r="A54">
        <v>1963</v>
      </c>
      <c r="B54" t="s">
        <v>567</v>
      </c>
    </row>
    <row r="55" spans="1:2" ht="12.75">
      <c r="A55" s="90">
        <f>'RN HZM'!A4</f>
        <v>2011</v>
      </c>
      <c r="B55" t="s">
        <v>567</v>
      </c>
    </row>
    <row r="56" spans="1:2" ht="12.75">
      <c r="A56">
        <v>1962</v>
      </c>
      <c r="B56" t="s">
        <v>567</v>
      </c>
    </row>
    <row r="57" spans="1:2" ht="12.75">
      <c r="A57">
        <v>1961</v>
      </c>
      <c r="B57" t="s">
        <v>567</v>
      </c>
    </row>
    <row r="58" spans="1:2" ht="12.75">
      <c r="A58">
        <v>1960</v>
      </c>
      <c r="B58" t="s">
        <v>567</v>
      </c>
    </row>
    <row r="59" spans="1:2" ht="12.75">
      <c r="A59">
        <v>1959</v>
      </c>
      <c r="B59" t="s">
        <v>567</v>
      </c>
    </row>
    <row r="60" spans="1:2" ht="12.75">
      <c r="A60">
        <v>1958</v>
      </c>
      <c r="B60" t="s">
        <v>567</v>
      </c>
    </row>
    <row r="61" spans="1:2" ht="12.75">
      <c r="A61">
        <v>1957</v>
      </c>
      <c r="B61" t="s">
        <v>567</v>
      </c>
    </row>
    <row r="62" spans="1:2" ht="12.75">
      <c r="A62">
        <v>1956</v>
      </c>
      <c r="B62" t="s">
        <v>567</v>
      </c>
    </row>
    <row r="63" spans="1:2" ht="12.75">
      <c r="A63">
        <v>1955</v>
      </c>
      <c r="B63" t="s">
        <v>567</v>
      </c>
    </row>
    <row r="64" spans="1:2" ht="12.75">
      <c r="A64">
        <v>1954</v>
      </c>
      <c r="B64" t="s">
        <v>567</v>
      </c>
    </row>
    <row r="65" spans="1:2" ht="12.75">
      <c r="A65">
        <v>1953</v>
      </c>
      <c r="B65" t="s">
        <v>567</v>
      </c>
    </row>
    <row r="66" spans="1:2" ht="12.75">
      <c r="A66" s="90">
        <f>'RN HZM'!A5</f>
        <v>2010</v>
      </c>
      <c r="B66" t="s">
        <v>567</v>
      </c>
    </row>
    <row r="67" spans="1:2" ht="12.75">
      <c r="A67">
        <v>1952</v>
      </c>
      <c r="B67" t="s">
        <v>567</v>
      </c>
    </row>
    <row r="68" spans="1:2" ht="12.75">
      <c r="A68">
        <v>1951</v>
      </c>
      <c r="B68" t="s">
        <v>567</v>
      </c>
    </row>
    <row r="69" spans="1:2" ht="12.75">
      <c r="A69">
        <v>1950</v>
      </c>
      <c r="B69" t="s">
        <v>567</v>
      </c>
    </row>
    <row r="70" spans="1:2" ht="12.75">
      <c r="A70">
        <v>1949</v>
      </c>
      <c r="B70" t="s">
        <v>567</v>
      </c>
    </row>
    <row r="71" spans="1:2" ht="12.75">
      <c r="A71">
        <v>1948</v>
      </c>
      <c r="B71" t="s">
        <v>567</v>
      </c>
    </row>
    <row r="72" spans="1:2" ht="12.75">
      <c r="A72">
        <v>1947</v>
      </c>
      <c r="B72" t="s">
        <v>567</v>
      </c>
    </row>
    <row r="73" spans="1:2" ht="12.75">
      <c r="A73">
        <v>1946</v>
      </c>
      <c r="B73" t="s">
        <v>567</v>
      </c>
    </row>
    <row r="74" spans="1:2" ht="12.75">
      <c r="A74">
        <v>1945</v>
      </c>
      <c r="B74" t="s">
        <v>567</v>
      </c>
    </row>
    <row r="75" spans="1:2" ht="12.75">
      <c r="A75">
        <v>1944</v>
      </c>
      <c r="B75" t="s">
        <v>567</v>
      </c>
    </row>
    <row r="76" spans="1:2" ht="12.75">
      <c r="A76">
        <v>1943</v>
      </c>
      <c r="B76" t="s">
        <v>567</v>
      </c>
    </row>
    <row r="77" spans="1:2" ht="12.75">
      <c r="A77">
        <v>1942</v>
      </c>
      <c r="B77" t="s">
        <v>567</v>
      </c>
    </row>
    <row r="78" spans="1:2" ht="12.75">
      <c r="A78">
        <v>1941</v>
      </c>
      <c r="B78" t="s">
        <v>567</v>
      </c>
    </row>
    <row r="79" spans="1:2" ht="12.75">
      <c r="A79">
        <v>1940</v>
      </c>
      <c r="B79" t="s">
        <v>567</v>
      </c>
    </row>
    <row r="80" spans="1:2" ht="12.75">
      <c r="A80">
        <v>1939</v>
      </c>
      <c r="B80" t="s">
        <v>567</v>
      </c>
    </row>
    <row r="81" spans="1:2" ht="12.75">
      <c r="A81">
        <v>1938</v>
      </c>
      <c r="B81" t="s">
        <v>567</v>
      </c>
    </row>
    <row r="82" spans="1:2" ht="12.75">
      <c r="A82">
        <v>1937</v>
      </c>
      <c r="B82" t="s">
        <v>567</v>
      </c>
    </row>
    <row r="83" spans="1:2" ht="12.75">
      <c r="A83">
        <v>1936</v>
      </c>
      <c r="B83" t="s">
        <v>567</v>
      </c>
    </row>
    <row r="84" spans="1:2" ht="12.75">
      <c r="A84">
        <v>1935</v>
      </c>
      <c r="B84" t="s">
        <v>567</v>
      </c>
    </row>
    <row r="85" spans="1:2" ht="12.75">
      <c r="A85">
        <v>1934</v>
      </c>
      <c r="B85" t="s">
        <v>567</v>
      </c>
    </row>
    <row r="86" spans="1:2" ht="12.75">
      <c r="A86">
        <v>1933</v>
      </c>
      <c r="B86" t="s">
        <v>567</v>
      </c>
    </row>
    <row r="87" spans="1:2" ht="12.75">
      <c r="A87">
        <v>1932</v>
      </c>
      <c r="B87" t="s">
        <v>567</v>
      </c>
    </row>
    <row r="88" spans="1:2" ht="12.75">
      <c r="A88">
        <v>1931</v>
      </c>
      <c r="B88" t="s">
        <v>567</v>
      </c>
    </row>
    <row r="89" spans="1:2" ht="12.75">
      <c r="A89">
        <v>1930</v>
      </c>
      <c r="B89" t="s">
        <v>567</v>
      </c>
    </row>
    <row r="90" spans="1:2" ht="12.75">
      <c r="A90">
        <v>1929</v>
      </c>
      <c r="B90" t="s">
        <v>567</v>
      </c>
    </row>
    <row r="91" spans="1:2" ht="12.75">
      <c r="A91">
        <v>1928</v>
      </c>
      <c r="B91" t="s">
        <v>567</v>
      </c>
    </row>
    <row r="92" spans="1:2" ht="12.75">
      <c r="A92">
        <v>1927</v>
      </c>
      <c r="B92" t="s">
        <v>567</v>
      </c>
    </row>
    <row r="93" spans="1:2" ht="12.75">
      <c r="A93">
        <v>1926</v>
      </c>
      <c r="B93" t="s">
        <v>567</v>
      </c>
    </row>
    <row r="94" spans="1:2" ht="12.75">
      <c r="A94">
        <v>1925</v>
      </c>
      <c r="B94" t="s">
        <v>567</v>
      </c>
    </row>
    <row r="95" spans="1:2" ht="12.75">
      <c r="A95">
        <v>1924</v>
      </c>
      <c r="B95" t="s">
        <v>567</v>
      </c>
    </row>
    <row r="96" spans="1:2" ht="12.75">
      <c r="A96">
        <v>1923</v>
      </c>
      <c r="B96" t="s">
        <v>567</v>
      </c>
    </row>
    <row r="97" spans="1:2" ht="12.75">
      <c r="A97">
        <v>1922</v>
      </c>
      <c r="B97" t="s">
        <v>567</v>
      </c>
    </row>
    <row r="98" spans="1:2" ht="12.75">
      <c r="A98">
        <v>1921</v>
      </c>
      <c r="B98" t="s">
        <v>567</v>
      </c>
    </row>
    <row r="99" spans="1:2" ht="12.75">
      <c r="A99">
        <v>1920</v>
      </c>
      <c r="B99" t="s">
        <v>567</v>
      </c>
    </row>
    <row r="100" spans="1:2" ht="12.75">
      <c r="A100">
        <v>1919</v>
      </c>
      <c r="B100" t="s">
        <v>567</v>
      </c>
    </row>
    <row r="101" spans="1:2" ht="12.75">
      <c r="A101">
        <v>1918</v>
      </c>
      <c r="B101" t="s">
        <v>567</v>
      </c>
    </row>
    <row r="102" spans="1:2" ht="12.75">
      <c r="A102">
        <v>1917</v>
      </c>
      <c r="B102" t="s">
        <v>567</v>
      </c>
    </row>
    <row r="103" spans="1:2" ht="12.75">
      <c r="A103">
        <v>1916</v>
      </c>
      <c r="B103" t="s">
        <v>567</v>
      </c>
    </row>
    <row r="104" spans="1:2" ht="12.75">
      <c r="A104">
        <v>1915</v>
      </c>
      <c r="B104" t="s">
        <v>567</v>
      </c>
    </row>
    <row r="105" spans="1:2" ht="12.75">
      <c r="A105">
        <v>1914</v>
      </c>
      <c r="B105" t="s">
        <v>567</v>
      </c>
    </row>
    <row r="106" spans="1:2" ht="12.75">
      <c r="A106">
        <v>1913</v>
      </c>
      <c r="B106" t="s">
        <v>567</v>
      </c>
    </row>
    <row r="107" spans="1:2" ht="12.75">
      <c r="A107">
        <v>1912</v>
      </c>
      <c r="B107" t="s">
        <v>567</v>
      </c>
    </row>
    <row r="108" spans="1:2" ht="12.75">
      <c r="A108">
        <v>1911</v>
      </c>
      <c r="B108" t="s">
        <v>567</v>
      </c>
    </row>
    <row r="109" spans="1:2" ht="12.75">
      <c r="A109">
        <v>1910</v>
      </c>
      <c r="B109" t="s">
        <v>567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="80" zoomScaleNormal="90" zoomScaleSheetLayoutView="80" workbookViewId="0" topLeftCell="A1">
      <selection activeCell="C1" sqref="C1"/>
    </sheetView>
  </sheetViews>
  <sheetFormatPr defaultColWidth="12.00390625" defaultRowHeight="12.75"/>
  <cols>
    <col min="1" max="1" width="13.375" style="0" customWidth="1"/>
    <col min="2" max="2" width="16.50390625" style="0" customWidth="1"/>
    <col min="3" max="16384" width="11.625" style="0" customWidth="1"/>
  </cols>
  <sheetData>
    <row r="1" spans="1:3" ht="12.75">
      <c r="A1" s="88" t="str">
        <f>'Kat.'!A11</f>
        <v>Rozsah kategorií ZBP 2012/2013</v>
      </c>
      <c r="B1" s="52"/>
      <c r="C1" s="52"/>
    </row>
    <row r="2" spans="1:3" ht="12.75">
      <c r="A2" s="89" t="str">
        <f>'Kat.'!A12</f>
        <v>Muži do 39:</v>
      </c>
      <c r="B2" s="89" t="str">
        <f>'Kat.'!B12</f>
        <v>(RN 1973 a mladší)</v>
      </c>
      <c r="C2" s="89" t="str">
        <f>'Kat.'!C12</f>
        <v>MA</v>
      </c>
    </row>
    <row r="3" spans="1:2" ht="12.75">
      <c r="A3">
        <v>2012</v>
      </c>
      <c r="B3" t="s">
        <v>546</v>
      </c>
    </row>
    <row r="4" spans="1:2" ht="12.75">
      <c r="A4">
        <v>2011</v>
      </c>
      <c r="B4" t="s">
        <v>546</v>
      </c>
    </row>
    <row r="5" spans="1:2" ht="12.75">
      <c r="A5">
        <v>2010</v>
      </c>
      <c r="B5" t="s">
        <v>546</v>
      </c>
    </row>
    <row r="6" spans="1:2" ht="12.75">
      <c r="A6">
        <v>2009</v>
      </c>
      <c r="B6" t="s">
        <v>546</v>
      </c>
    </row>
    <row r="7" spans="1:2" ht="12.75">
      <c r="A7">
        <v>2008</v>
      </c>
      <c r="B7" t="s">
        <v>546</v>
      </c>
    </row>
    <row r="8" spans="1:2" ht="12.75">
      <c r="A8">
        <v>2007</v>
      </c>
      <c r="B8" t="s">
        <v>546</v>
      </c>
    </row>
    <row r="9" spans="1:2" ht="12.75">
      <c r="A9">
        <v>2006</v>
      </c>
      <c r="B9" t="s">
        <v>546</v>
      </c>
    </row>
    <row r="10" spans="1:2" ht="12.75">
      <c r="A10">
        <v>2005</v>
      </c>
      <c r="B10" t="s">
        <v>546</v>
      </c>
    </row>
    <row r="11" spans="1:2" ht="12.75">
      <c r="A11">
        <v>2004</v>
      </c>
      <c r="B11" t="s">
        <v>546</v>
      </c>
    </row>
    <row r="12" spans="1:2" ht="12.75">
      <c r="A12">
        <v>2003</v>
      </c>
      <c r="B12" t="s">
        <v>546</v>
      </c>
    </row>
    <row r="13" spans="1:2" ht="12.75">
      <c r="A13">
        <v>2002</v>
      </c>
      <c r="B13" t="s">
        <v>546</v>
      </c>
    </row>
    <row r="14" spans="1:2" ht="12.75">
      <c r="A14">
        <v>2001</v>
      </c>
      <c r="B14" t="s">
        <v>546</v>
      </c>
    </row>
    <row r="15" spans="1:2" ht="12.75">
      <c r="A15">
        <v>2000</v>
      </c>
      <c r="B15" t="s">
        <v>546</v>
      </c>
    </row>
    <row r="16" spans="1:2" ht="12.75">
      <c r="A16">
        <v>1999</v>
      </c>
      <c r="B16" t="s">
        <v>546</v>
      </c>
    </row>
    <row r="17" spans="1:2" ht="12.75">
      <c r="A17">
        <v>1998</v>
      </c>
      <c r="B17" t="s">
        <v>546</v>
      </c>
    </row>
    <row r="18" spans="1:2" ht="12.75">
      <c r="A18">
        <v>1997</v>
      </c>
      <c r="B18" t="s">
        <v>546</v>
      </c>
    </row>
    <row r="19" spans="1:2" ht="12.75">
      <c r="A19">
        <v>1996</v>
      </c>
      <c r="B19" t="s">
        <v>546</v>
      </c>
    </row>
    <row r="20" spans="1:2" ht="12.75">
      <c r="A20">
        <v>1995</v>
      </c>
      <c r="B20" t="s">
        <v>546</v>
      </c>
    </row>
    <row r="21" spans="1:2" ht="12.75">
      <c r="A21">
        <v>1994</v>
      </c>
      <c r="B21" t="s">
        <v>546</v>
      </c>
    </row>
    <row r="22" spans="1:2" ht="12.75">
      <c r="A22">
        <v>1993</v>
      </c>
      <c r="B22" t="s">
        <v>546</v>
      </c>
    </row>
    <row r="23" spans="1:2" ht="12.75">
      <c r="A23">
        <v>1992</v>
      </c>
      <c r="B23" t="s">
        <v>546</v>
      </c>
    </row>
    <row r="24" spans="1:2" ht="12.75">
      <c r="A24">
        <v>1991</v>
      </c>
      <c r="B24" t="s">
        <v>546</v>
      </c>
    </row>
    <row r="25" spans="1:2" ht="12.75">
      <c r="A25">
        <v>1990</v>
      </c>
      <c r="B25" t="s">
        <v>546</v>
      </c>
    </row>
    <row r="26" spans="1:2" ht="12.75">
      <c r="A26">
        <v>1989</v>
      </c>
      <c r="B26" t="s">
        <v>546</v>
      </c>
    </row>
    <row r="27" spans="1:2" ht="12.75">
      <c r="A27">
        <v>1988</v>
      </c>
      <c r="B27" t="s">
        <v>546</v>
      </c>
    </row>
    <row r="28" spans="1:2" ht="12.75">
      <c r="A28">
        <v>1987</v>
      </c>
      <c r="B28" t="s">
        <v>546</v>
      </c>
    </row>
    <row r="29" spans="1:2" ht="12.75">
      <c r="A29">
        <v>1986</v>
      </c>
      <c r="B29" t="s">
        <v>546</v>
      </c>
    </row>
    <row r="30" spans="1:2" ht="12.75">
      <c r="A30">
        <v>1985</v>
      </c>
      <c r="B30" t="s">
        <v>546</v>
      </c>
    </row>
    <row r="31" spans="1:2" ht="12.75">
      <c r="A31">
        <v>1984</v>
      </c>
      <c r="B31" t="s">
        <v>546</v>
      </c>
    </row>
    <row r="32" spans="1:2" ht="12.75">
      <c r="A32">
        <v>1983</v>
      </c>
      <c r="B32" t="s">
        <v>546</v>
      </c>
    </row>
    <row r="33" spans="1:2" ht="12.75">
      <c r="A33">
        <v>1982</v>
      </c>
      <c r="B33" t="s">
        <v>546</v>
      </c>
    </row>
    <row r="34" spans="1:2" ht="12.75">
      <c r="A34">
        <v>1981</v>
      </c>
      <c r="B34" t="s">
        <v>546</v>
      </c>
    </row>
    <row r="35" spans="1:2" ht="12.75">
      <c r="A35">
        <v>1980</v>
      </c>
      <c r="B35" t="s">
        <v>546</v>
      </c>
    </row>
    <row r="36" spans="1:2" ht="12.75">
      <c r="A36">
        <v>1979</v>
      </c>
      <c r="B36" t="s">
        <v>546</v>
      </c>
    </row>
    <row r="37" spans="1:2" ht="12.75">
      <c r="A37">
        <v>1978</v>
      </c>
      <c r="B37" t="s">
        <v>546</v>
      </c>
    </row>
    <row r="38" spans="1:2" ht="12.75">
      <c r="A38">
        <v>1977</v>
      </c>
      <c r="B38" t="s">
        <v>546</v>
      </c>
    </row>
    <row r="39" spans="1:2" ht="12.75">
      <c r="A39">
        <v>1976</v>
      </c>
      <c r="B39" t="s">
        <v>546</v>
      </c>
    </row>
    <row r="40" spans="1:2" ht="12.75">
      <c r="A40">
        <v>1975</v>
      </c>
      <c r="B40" t="s">
        <v>546</v>
      </c>
    </row>
    <row r="41" spans="1:2" ht="12.75">
      <c r="A41">
        <v>1974</v>
      </c>
      <c r="B41" t="s">
        <v>546</v>
      </c>
    </row>
    <row r="42" spans="1:2" ht="12.75">
      <c r="A42">
        <v>1973</v>
      </c>
      <c r="B42" t="s">
        <v>546</v>
      </c>
    </row>
    <row r="43" spans="1:3" ht="12.75">
      <c r="A43" s="89" t="str">
        <f>'Kat.'!A13</f>
        <v>Muži 40 – 49:</v>
      </c>
      <c r="B43" s="89" t="str">
        <f>'Kat.'!B13</f>
        <v>(RN 1972 – 1963)</v>
      </c>
      <c r="C43" s="89" t="str">
        <f>'Kat.'!C13</f>
        <v>MB</v>
      </c>
    </row>
    <row r="44" spans="1:2" ht="12.75">
      <c r="A44">
        <v>1972</v>
      </c>
      <c r="B44" t="s">
        <v>549</v>
      </c>
    </row>
    <row r="45" spans="1:2" ht="12.75">
      <c r="A45">
        <v>1971</v>
      </c>
      <c r="B45" t="s">
        <v>549</v>
      </c>
    </row>
    <row r="46" spans="1:2" ht="12.75">
      <c r="A46">
        <v>1970</v>
      </c>
      <c r="B46" t="s">
        <v>549</v>
      </c>
    </row>
    <row r="47" spans="1:2" ht="12.75">
      <c r="A47">
        <v>1969</v>
      </c>
      <c r="B47" t="s">
        <v>549</v>
      </c>
    </row>
    <row r="48" spans="1:2" ht="12.75">
      <c r="A48">
        <v>1968</v>
      </c>
      <c r="B48" t="s">
        <v>549</v>
      </c>
    </row>
    <row r="49" spans="1:2" ht="12.75">
      <c r="A49">
        <v>1967</v>
      </c>
      <c r="B49" t="s">
        <v>549</v>
      </c>
    </row>
    <row r="50" spans="1:2" ht="12.75">
      <c r="A50">
        <v>1966</v>
      </c>
      <c r="B50" t="s">
        <v>549</v>
      </c>
    </row>
    <row r="51" spans="1:2" ht="12.75">
      <c r="A51">
        <v>1965</v>
      </c>
      <c r="B51" t="s">
        <v>549</v>
      </c>
    </row>
    <row r="52" spans="1:2" ht="12.75">
      <c r="A52">
        <v>1964</v>
      </c>
      <c r="B52" t="s">
        <v>549</v>
      </c>
    </row>
    <row r="53" spans="1:2" ht="12.75">
      <c r="A53">
        <v>1963</v>
      </c>
      <c r="B53" t="s">
        <v>549</v>
      </c>
    </row>
    <row r="54" spans="1:3" ht="12.75">
      <c r="A54" s="89" t="str">
        <f>'Kat.'!A14</f>
        <v>Muži 50 – 59:</v>
      </c>
      <c r="B54" s="89" t="str">
        <f>'Kat.'!B14</f>
        <v>(RN 1962 – 1953)</v>
      </c>
      <c r="C54" s="89" t="str">
        <f>'Kat.'!C14</f>
        <v>MC</v>
      </c>
    </row>
    <row r="55" spans="1:2" ht="12.75">
      <c r="A55">
        <v>1962</v>
      </c>
      <c r="B55" t="s">
        <v>552</v>
      </c>
    </row>
    <row r="56" spans="1:2" ht="12.75">
      <c r="A56">
        <v>1961</v>
      </c>
      <c r="B56" t="s">
        <v>552</v>
      </c>
    </row>
    <row r="57" spans="1:2" ht="12.75">
      <c r="A57">
        <v>1960</v>
      </c>
      <c r="B57" t="s">
        <v>552</v>
      </c>
    </row>
    <row r="58" spans="1:2" ht="12.75">
      <c r="A58" s="1">
        <v>1959</v>
      </c>
      <c r="B58" t="s">
        <v>552</v>
      </c>
    </row>
    <row r="59" spans="1:2" ht="12.75">
      <c r="A59" s="1">
        <v>1958</v>
      </c>
      <c r="B59" t="s">
        <v>552</v>
      </c>
    </row>
    <row r="60" spans="1:2" ht="12.75">
      <c r="A60" s="1">
        <v>1957</v>
      </c>
      <c r="B60" t="s">
        <v>552</v>
      </c>
    </row>
    <row r="61" spans="1:2" ht="12.75">
      <c r="A61" s="1">
        <v>1956</v>
      </c>
      <c r="B61" t="s">
        <v>552</v>
      </c>
    </row>
    <row r="62" spans="1:2" ht="12.75">
      <c r="A62" s="1">
        <v>1955</v>
      </c>
      <c r="B62" t="s">
        <v>552</v>
      </c>
    </row>
    <row r="63" spans="1:2" ht="12.75">
      <c r="A63" s="1">
        <v>1954</v>
      </c>
      <c r="B63" t="s">
        <v>552</v>
      </c>
    </row>
    <row r="64" spans="1:2" ht="12.75">
      <c r="A64" s="1">
        <v>1953</v>
      </c>
      <c r="B64" t="s">
        <v>552</v>
      </c>
    </row>
    <row r="65" spans="1:3" ht="12.75">
      <c r="A65" s="89" t="str">
        <f>'Kat.'!A15</f>
        <v>Muži nad 60: </v>
      </c>
      <c r="B65" s="89" t="str">
        <f>'Kat.'!B15</f>
        <v>(RN 1952 a méně)</v>
      </c>
      <c r="C65" s="89" t="str">
        <f>'Kat.'!C15</f>
        <v>MD</v>
      </c>
    </row>
    <row r="66" spans="1:2" ht="12.75">
      <c r="A66" s="1">
        <v>1952</v>
      </c>
      <c r="B66" t="s">
        <v>555</v>
      </c>
    </row>
    <row r="67" spans="1:2" ht="12.75">
      <c r="A67" s="1">
        <v>1951</v>
      </c>
      <c r="B67" t="s">
        <v>555</v>
      </c>
    </row>
    <row r="68" spans="1:2" ht="12.75">
      <c r="A68" s="1">
        <v>1950</v>
      </c>
      <c r="B68" t="s">
        <v>555</v>
      </c>
    </row>
    <row r="69" spans="1:2" ht="12.75">
      <c r="A69" s="1">
        <v>1949</v>
      </c>
      <c r="B69" t="s">
        <v>555</v>
      </c>
    </row>
    <row r="70" spans="1:2" ht="12.75">
      <c r="A70" s="1">
        <v>1948</v>
      </c>
      <c r="B70" t="s">
        <v>555</v>
      </c>
    </row>
    <row r="71" spans="1:2" ht="12.75">
      <c r="A71" s="1">
        <v>1947</v>
      </c>
      <c r="B71" t="s">
        <v>555</v>
      </c>
    </row>
    <row r="72" spans="1:2" ht="12.75">
      <c r="A72" s="1">
        <v>1946</v>
      </c>
      <c r="B72" t="s">
        <v>555</v>
      </c>
    </row>
    <row r="73" spans="1:2" ht="12.75">
      <c r="A73" s="1">
        <v>1945</v>
      </c>
      <c r="B73" t="s">
        <v>555</v>
      </c>
    </row>
    <row r="74" spans="1:2" ht="12.75">
      <c r="A74" s="1">
        <v>1944</v>
      </c>
      <c r="B74" t="s">
        <v>555</v>
      </c>
    </row>
    <row r="75" spans="1:2" ht="12.75">
      <c r="A75" s="1">
        <v>1943</v>
      </c>
      <c r="B75" t="s">
        <v>555</v>
      </c>
    </row>
    <row r="76" spans="1:2" ht="12.75">
      <c r="A76" s="1">
        <v>1942</v>
      </c>
      <c r="B76" t="s">
        <v>555</v>
      </c>
    </row>
    <row r="77" spans="1:2" ht="12.75">
      <c r="A77" s="1">
        <v>1941</v>
      </c>
      <c r="B77" t="s">
        <v>555</v>
      </c>
    </row>
    <row r="78" spans="1:2" ht="12.75">
      <c r="A78" s="1">
        <v>1940</v>
      </c>
      <c r="B78" t="s">
        <v>555</v>
      </c>
    </row>
    <row r="79" spans="1:2" ht="12.75">
      <c r="A79" s="1">
        <v>1939</v>
      </c>
      <c r="B79" t="s">
        <v>555</v>
      </c>
    </row>
    <row r="80" spans="1:2" ht="12.75">
      <c r="A80" s="1">
        <v>1938</v>
      </c>
      <c r="B80" t="s">
        <v>555</v>
      </c>
    </row>
    <row r="81" spans="1:2" ht="12.75">
      <c r="A81" s="1">
        <v>1937</v>
      </c>
      <c r="B81" t="s">
        <v>555</v>
      </c>
    </row>
    <row r="82" spans="1:2" ht="12.75">
      <c r="A82" s="1">
        <v>1936</v>
      </c>
      <c r="B82" t="s">
        <v>555</v>
      </c>
    </row>
    <row r="83" spans="1:2" ht="12.75">
      <c r="A83" s="1">
        <v>1935</v>
      </c>
      <c r="B83" t="s">
        <v>555</v>
      </c>
    </row>
    <row r="84" spans="1:2" ht="12.75">
      <c r="A84" s="1">
        <v>1934</v>
      </c>
      <c r="B84" t="s">
        <v>555</v>
      </c>
    </row>
    <row r="85" spans="1:2" ht="12.75">
      <c r="A85" s="1">
        <v>1933</v>
      </c>
      <c r="B85" t="s">
        <v>555</v>
      </c>
    </row>
    <row r="86" spans="1:2" ht="12.75">
      <c r="A86" s="1">
        <v>1932</v>
      </c>
      <c r="B86" t="s">
        <v>555</v>
      </c>
    </row>
    <row r="87" spans="1:2" ht="12.75">
      <c r="A87" s="1">
        <v>1931</v>
      </c>
      <c r="B87" t="s">
        <v>555</v>
      </c>
    </row>
    <row r="88" spans="1:2" ht="12.75">
      <c r="A88" s="1">
        <v>1930</v>
      </c>
      <c r="B88" t="s">
        <v>555</v>
      </c>
    </row>
    <row r="89" spans="1:2" ht="12.75">
      <c r="A89" s="1">
        <v>1929</v>
      </c>
      <c r="B89" t="s">
        <v>555</v>
      </c>
    </row>
    <row r="90" spans="1:2" ht="12.75">
      <c r="A90" s="1">
        <v>1928</v>
      </c>
      <c r="B90" t="s">
        <v>555</v>
      </c>
    </row>
    <row r="91" spans="1:2" ht="12.75">
      <c r="A91" s="1">
        <v>1927</v>
      </c>
      <c r="B91" t="s">
        <v>555</v>
      </c>
    </row>
    <row r="92" spans="1:2" ht="12.75">
      <c r="A92" s="1">
        <v>1926</v>
      </c>
      <c r="B92" t="s">
        <v>555</v>
      </c>
    </row>
    <row r="93" spans="1:2" ht="12.75">
      <c r="A93" s="1">
        <v>1925</v>
      </c>
      <c r="B93" t="s">
        <v>555</v>
      </c>
    </row>
    <row r="94" spans="1:2" ht="12.75">
      <c r="A94" s="1">
        <v>1924</v>
      </c>
      <c r="B94" t="s">
        <v>555</v>
      </c>
    </row>
    <row r="95" spans="1:2" ht="12.75">
      <c r="A95" s="1">
        <v>1923</v>
      </c>
      <c r="B95" t="s">
        <v>555</v>
      </c>
    </row>
    <row r="96" spans="1:2" ht="12.75">
      <c r="A96" s="1">
        <v>1922</v>
      </c>
      <c r="B96" t="s">
        <v>555</v>
      </c>
    </row>
    <row r="97" spans="1:2" ht="12.75">
      <c r="A97" s="1">
        <v>1921</v>
      </c>
      <c r="B97" t="s">
        <v>555</v>
      </c>
    </row>
    <row r="98" spans="1:2" ht="12.75">
      <c r="A98" s="1">
        <v>1920</v>
      </c>
      <c r="B98" t="s">
        <v>555</v>
      </c>
    </row>
    <row r="99" spans="1:2" ht="12.75">
      <c r="A99" s="1">
        <v>1919</v>
      </c>
      <c r="B99" t="s">
        <v>555</v>
      </c>
    </row>
    <row r="100" spans="1:2" ht="12.75">
      <c r="A100" s="1">
        <v>1918</v>
      </c>
      <c r="B100" t="s">
        <v>555</v>
      </c>
    </row>
    <row r="101" spans="1:2" ht="12.75">
      <c r="A101" s="1">
        <v>1917</v>
      </c>
      <c r="B101" t="s">
        <v>555</v>
      </c>
    </row>
    <row r="102" spans="1:2" ht="12.75">
      <c r="A102" s="1">
        <v>1916</v>
      </c>
      <c r="B102" t="s">
        <v>555</v>
      </c>
    </row>
    <row r="103" spans="1:2" ht="12.75">
      <c r="A103" s="1">
        <v>1915</v>
      </c>
      <c r="B103" t="s">
        <v>555</v>
      </c>
    </row>
    <row r="104" spans="1:2" ht="12.75">
      <c r="A104" s="1">
        <v>1914</v>
      </c>
      <c r="B104" t="s">
        <v>555</v>
      </c>
    </row>
    <row r="105" spans="1:2" ht="12.75">
      <c r="A105" s="1">
        <v>1913</v>
      </c>
      <c r="B105" t="s">
        <v>555</v>
      </c>
    </row>
    <row r="106" spans="1:2" ht="12.75">
      <c r="A106" s="1">
        <v>1912</v>
      </c>
      <c r="B106" t="s">
        <v>555</v>
      </c>
    </row>
    <row r="107" spans="1:2" ht="12.75">
      <c r="A107" s="1">
        <v>1911</v>
      </c>
      <c r="B107" t="s">
        <v>555</v>
      </c>
    </row>
    <row r="108" spans="1:2" ht="12.75">
      <c r="A108" s="1">
        <v>1910</v>
      </c>
      <c r="B108" t="s">
        <v>555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>LM </cp:lastModifiedBy>
  <cp:lastPrinted>2012-12-26T19:56:33Z</cp:lastPrinted>
  <dcterms:created xsi:type="dcterms:W3CDTF">2008-11-08T15:19:06Z</dcterms:created>
  <dcterms:modified xsi:type="dcterms:W3CDTF">2013-01-10T09:14:56Z</dcterms:modified>
  <cp:category/>
  <cp:version/>
  <cp:contentType/>
  <cp:contentStatus/>
  <cp:revision>126</cp:revision>
</cp:coreProperties>
</file>